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3.xml" ContentType="application/vnd.openxmlformats-officedocument.spreadsheetml.pivotTable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15.xml" ContentType="application/vnd.openxmlformats-officedocument.drawing+xml"/>
  <Override PartName="/xl/embeddings/oleObject4.bin" ContentType="application/vnd.openxmlformats-officedocument.oleObject"/>
  <Override PartName="/xl/tables/table3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4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embeddings/oleObject5.bin" ContentType="application/vnd.openxmlformats-officedocument.oleObject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HSU_ Toshiba\HSU_Lectures\_BioStatistics_ آمار\"/>
    </mc:Choice>
  </mc:AlternateContent>
  <xr:revisionPtr revIDLastSave="0" documentId="13_ncr:1_{A17A347D-3303-4A43-97DC-667152B9C63B}" xr6:coauthVersionLast="47" xr6:coauthVersionMax="47" xr10:uidLastSave="{00000000-0000-0000-0000-000000000000}"/>
  <bookViews>
    <workbookView xWindow="10020" yWindow="525" windowWidth="18735" windowHeight="14910" tabRatio="889" activeTab="9" xr2:uid="{00000000-000D-0000-FFFF-FFFF00000000}"/>
  </bookViews>
  <sheets>
    <sheet name="Copy_ Cut" sheetId="25" r:id="rId1"/>
    <sheet name="Custom" sheetId="26" r:id="rId2"/>
    <sheet name="Graph-Raining" sheetId="27" r:id="rId3"/>
    <sheet name="1-Rand" sheetId="14" r:id="rId4"/>
    <sheet name="2-Rand" sheetId="13" r:id="rId5"/>
    <sheet name="3-Rand" sheetId="32" r:id="rId6"/>
    <sheet name="Formula" sheetId="31" r:id="rId7"/>
    <sheet name="FreqTable" sheetId="11" r:id="rId8"/>
    <sheet name="PivotTable" sheetId="5" r:id="rId9"/>
    <sheet name="Bees &amp; Spider" sheetId="28" r:id="rId10"/>
    <sheet name="STD Curve" sheetId="29" r:id="rId11"/>
    <sheet name="Box Plot" sheetId="24" r:id="rId12"/>
    <sheet name="t-Test" sheetId="30" r:id="rId13"/>
    <sheet name="ANOVA" sheetId="33" r:id="rId14"/>
    <sheet name="Normal-Graph" sheetId="22" r:id="rId15"/>
    <sheet name="4-TXT_Numeral" sheetId="6" r:id="rId16"/>
    <sheet name="6-Skew" sheetId="8" r:id="rId17"/>
    <sheet name="7-Scatter" sheetId="7" r:id="rId18"/>
    <sheet name="8-Binomial" sheetId="9" r:id="rId19"/>
    <sheet name="9-Poisson" sheetId="20" r:id="rId20"/>
    <sheet name="10-Normal" sheetId="19" r:id="rId21"/>
    <sheet name="11-t-Student" sheetId="21" r:id="rId22"/>
    <sheet name="Probit" sheetId="15" r:id="rId23"/>
    <sheet name="% vs Probit" sheetId="16" r:id="rId24"/>
    <sheet name="ANOVA-PROBIT" sheetId="17" r:id="rId25"/>
    <sheet name="ttt" sheetId="18" r:id="rId26"/>
    <sheet name="salt-germ" sheetId="1" r:id="rId27"/>
    <sheet name="Chicken_CR_Raw" sheetId="4" r:id="rId28"/>
    <sheet name="Chicken_CR" sheetId="2" r:id="rId29"/>
    <sheet name="2-15" sheetId="10" r:id="rId30"/>
    <sheet name="2-14" sheetId="12" r:id="rId31"/>
    <sheet name="% vs Probit (2)" sheetId="23" r:id="rId32"/>
  </sheets>
  <externalReferences>
    <externalReference r:id="rId33"/>
  </externalReferences>
  <definedNames>
    <definedName name="_xlchart.v1.0" hidden="1">'Box Plot'!$A$1:$A$10</definedName>
    <definedName name="_xlchart.v1.1" hidden="1">'Box Plot'!$A$1:$A$10</definedName>
    <definedName name="_xlchart.v1.2" hidden="1">'Box Plot'!$B$1:$B$10</definedName>
    <definedName name="Absorbance__Average">'[1]proline-First'!#REF!</definedName>
    <definedName name="Concentration_of_Proline__μg_ml">'[1]proline-First'!#REF!</definedName>
  </definedNames>
  <calcPr calcId="191029"/>
  <pivotCaches>
    <pivotCache cacheId="0" r:id="rId34"/>
    <pivotCache cacheId="1" r:id="rId3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2" i="32" l="1"/>
  <c r="B11" i="32"/>
  <c r="B10" i="32"/>
  <c r="B9" i="32"/>
  <c r="B8" i="32"/>
  <c r="B7" i="32"/>
  <c r="B6" i="32"/>
  <c r="B5" i="32"/>
  <c r="B4" i="32"/>
  <c r="D5" i="32" l="1"/>
  <c r="D6" i="32"/>
  <c r="D4" i="32"/>
  <c r="C6" i="32"/>
  <c r="C5" i="32"/>
  <c r="C4" i="32"/>
  <c r="A3" i="31" l="1"/>
  <c r="E45" i="30"/>
  <c r="F46" i="30"/>
  <c r="G10" i="28"/>
  <c r="C5" i="28" s="1"/>
  <c r="H10" i="28"/>
  <c r="C6" i="28" s="1"/>
  <c r="I10" i="28"/>
  <c r="C7" i="28" s="1"/>
  <c r="J10" i="28"/>
  <c r="C8" i="28" s="1"/>
  <c r="F10" i="28"/>
  <c r="C4" i="28" s="1"/>
  <c r="J9" i="28"/>
  <c r="B8" i="28" s="1"/>
  <c r="G9" i="28"/>
  <c r="B5" i="28" s="1"/>
  <c r="H9" i="28"/>
  <c r="B6" i="28" s="1"/>
  <c r="I9" i="28"/>
  <c r="B7" i="28" s="1"/>
  <c r="F9" i="28"/>
  <c r="B4" i="28" s="1"/>
  <c r="B5" i="25"/>
  <c r="E9" i="25" s="1"/>
  <c r="C5" i="25"/>
  <c r="B7" i="25"/>
  <c r="B9" i="25"/>
  <c r="B8" i="13"/>
  <c r="B9" i="13"/>
  <c r="B7" i="13"/>
  <c r="B17" i="13"/>
  <c r="B18" i="13"/>
  <c r="B19" i="13"/>
  <c r="A18" i="13"/>
  <c r="A19" i="13"/>
  <c r="A17" i="13"/>
  <c r="A8" i="14" l="1"/>
  <c r="A10" i="14"/>
  <c r="L14" i="23" l="1"/>
  <c r="L15" i="23"/>
  <c r="K15" i="23"/>
  <c r="J15" i="23"/>
  <c r="I15" i="23"/>
  <c r="H15" i="23"/>
  <c r="G15" i="23"/>
  <c r="F15" i="23"/>
  <c r="E15" i="23"/>
  <c r="D15" i="23"/>
  <c r="C15" i="23"/>
  <c r="K14" i="23"/>
  <c r="J14" i="23"/>
  <c r="I14" i="23"/>
  <c r="H14" i="23"/>
  <c r="G14" i="23"/>
  <c r="F14" i="23"/>
  <c r="E14" i="23"/>
  <c r="D14" i="23"/>
  <c r="C14" i="23"/>
  <c r="L13" i="23"/>
  <c r="K13" i="23"/>
  <c r="J13" i="23"/>
  <c r="I13" i="23"/>
  <c r="H13" i="23"/>
  <c r="G13" i="23"/>
  <c r="F13" i="23"/>
  <c r="E13" i="23"/>
  <c r="D13" i="23"/>
  <c r="C13" i="23"/>
  <c r="L12" i="23"/>
  <c r="K12" i="23"/>
  <c r="J12" i="23"/>
  <c r="I12" i="23"/>
  <c r="H12" i="23"/>
  <c r="G12" i="23"/>
  <c r="F12" i="23"/>
  <c r="E12" i="23"/>
  <c r="D12" i="23"/>
  <c r="C12" i="23"/>
  <c r="L11" i="23"/>
  <c r="K11" i="23"/>
  <c r="J11" i="23"/>
  <c r="I11" i="23"/>
  <c r="H11" i="23"/>
  <c r="G11" i="23"/>
  <c r="F11" i="23"/>
  <c r="E11" i="23"/>
  <c r="D11" i="23"/>
  <c r="C11" i="23"/>
  <c r="L10" i="23"/>
  <c r="K10" i="23"/>
  <c r="J10" i="23"/>
  <c r="I10" i="23"/>
  <c r="H10" i="23"/>
  <c r="G10" i="23"/>
  <c r="F10" i="23"/>
  <c r="E10" i="23"/>
  <c r="D10" i="23"/>
  <c r="C10" i="23"/>
  <c r="L9" i="23"/>
  <c r="K9" i="23"/>
  <c r="J9" i="23"/>
  <c r="I9" i="23"/>
  <c r="H9" i="23"/>
  <c r="G9" i="23"/>
  <c r="F9" i="23"/>
  <c r="E9" i="23"/>
  <c r="D9" i="23"/>
  <c r="C9" i="23"/>
  <c r="L8" i="23"/>
  <c r="K8" i="23"/>
  <c r="J8" i="23"/>
  <c r="I8" i="23"/>
  <c r="H8" i="23"/>
  <c r="G8" i="23"/>
  <c r="F8" i="23"/>
  <c r="E8" i="23"/>
  <c r="D8" i="23"/>
  <c r="C8" i="23"/>
  <c r="L7" i="23"/>
  <c r="K7" i="23"/>
  <c r="J7" i="23"/>
  <c r="I7" i="23"/>
  <c r="H7" i="23"/>
  <c r="G7" i="23"/>
  <c r="F7" i="23"/>
  <c r="E7" i="23"/>
  <c r="D7" i="23"/>
  <c r="C7" i="23"/>
  <c r="L6" i="23"/>
  <c r="K6" i="23"/>
  <c r="J6" i="23"/>
  <c r="I6" i="23"/>
  <c r="H6" i="23"/>
  <c r="G6" i="23"/>
  <c r="F6" i="23"/>
  <c r="E6" i="23"/>
  <c r="D6" i="23"/>
  <c r="C6" i="23"/>
  <c r="L5" i="23"/>
  <c r="K5" i="23"/>
  <c r="J5" i="23"/>
  <c r="I5" i="23"/>
  <c r="H5" i="23"/>
  <c r="G5" i="23"/>
  <c r="F5" i="23"/>
  <c r="E5" i="23"/>
  <c r="D5" i="23"/>
  <c r="C5" i="23"/>
  <c r="J16" i="15" l="1"/>
  <c r="J5" i="11" l="1"/>
  <c r="J7" i="11" s="1"/>
  <c r="B10000" i="22"/>
  <c r="B9999" i="22"/>
  <c r="B9998" i="22"/>
  <c r="B9997" i="22"/>
  <c r="B9996" i="22"/>
  <c r="B9995" i="22"/>
  <c r="B9994" i="22"/>
  <c r="B9993" i="22"/>
  <c r="B9992" i="22"/>
  <c r="B9991" i="22"/>
  <c r="B9990" i="22"/>
  <c r="B9989" i="22"/>
  <c r="B9988" i="22"/>
  <c r="B9987" i="22"/>
  <c r="B9986" i="22"/>
  <c r="B9985" i="22"/>
  <c r="B9984" i="22"/>
  <c r="B9983" i="22"/>
  <c r="B9982" i="22"/>
  <c r="B9981" i="22"/>
  <c r="B9980" i="22"/>
  <c r="B9979" i="22"/>
  <c r="B9978" i="22"/>
  <c r="B9977" i="22"/>
  <c r="B9976" i="22"/>
  <c r="B9975" i="22"/>
  <c r="B9974" i="22"/>
  <c r="B9973" i="22"/>
  <c r="B9972" i="22"/>
  <c r="B9971" i="22"/>
  <c r="B9970" i="22"/>
  <c r="B9969" i="22"/>
  <c r="B9968" i="22"/>
  <c r="B9967" i="22"/>
  <c r="B9966" i="22"/>
  <c r="B9965" i="22"/>
  <c r="B9964" i="22"/>
  <c r="B9963" i="22"/>
  <c r="B9962" i="22"/>
  <c r="B9961" i="22"/>
  <c r="B9960" i="22"/>
  <c r="B9959" i="22"/>
  <c r="B9958" i="22"/>
  <c r="B9957" i="22"/>
  <c r="B9956" i="22"/>
  <c r="B9955" i="22"/>
  <c r="B9954" i="22"/>
  <c r="B9953" i="22"/>
  <c r="B9952" i="22"/>
  <c r="B9951" i="22"/>
  <c r="B9950" i="22"/>
  <c r="B9949" i="22"/>
  <c r="B9948" i="22"/>
  <c r="B9947" i="22"/>
  <c r="B9946" i="22"/>
  <c r="B9945" i="22"/>
  <c r="B9944" i="22"/>
  <c r="B9943" i="22"/>
  <c r="B9942" i="22"/>
  <c r="B9941" i="22"/>
  <c r="B9940" i="22"/>
  <c r="B9939" i="22"/>
  <c r="B9938" i="22"/>
  <c r="B9937" i="22"/>
  <c r="B9936" i="22"/>
  <c r="B9935" i="22"/>
  <c r="B9934" i="22"/>
  <c r="B9933" i="22"/>
  <c r="B9932" i="22"/>
  <c r="B9931" i="22"/>
  <c r="B9930" i="22"/>
  <c r="B9929" i="22"/>
  <c r="B9928" i="22"/>
  <c r="B9927" i="22"/>
  <c r="B9926" i="22"/>
  <c r="B9925" i="22"/>
  <c r="B9924" i="22"/>
  <c r="B9923" i="22"/>
  <c r="B9922" i="22"/>
  <c r="B9921" i="22"/>
  <c r="B9920" i="22"/>
  <c r="B9919" i="22"/>
  <c r="B9918" i="22"/>
  <c r="B9917" i="22"/>
  <c r="B9916" i="22"/>
  <c r="B9915" i="22"/>
  <c r="B9914" i="22"/>
  <c r="B9913" i="22"/>
  <c r="B9912" i="22"/>
  <c r="B9911" i="22"/>
  <c r="B9910" i="22"/>
  <c r="B9909" i="22"/>
  <c r="B9908" i="22"/>
  <c r="B9907" i="22"/>
  <c r="B9906" i="22"/>
  <c r="B9905" i="22"/>
  <c r="B9904" i="22"/>
  <c r="B9903" i="22"/>
  <c r="B9902" i="22"/>
  <c r="B9901" i="22"/>
  <c r="B9900" i="22"/>
  <c r="B9899" i="22"/>
  <c r="B9898" i="22"/>
  <c r="B9897" i="22"/>
  <c r="B9896" i="22"/>
  <c r="B9895" i="22"/>
  <c r="B9894" i="22"/>
  <c r="B9893" i="22"/>
  <c r="B9892" i="22"/>
  <c r="B9891" i="22"/>
  <c r="B9890" i="22"/>
  <c r="B9889" i="22"/>
  <c r="B9888" i="22"/>
  <c r="B9887" i="22"/>
  <c r="B9886" i="22"/>
  <c r="B9885" i="22"/>
  <c r="B9884" i="22"/>
  <c r="B9883" i="22"/>
  <c r="B9882" i="22"/>
  <c r="B9881" i="22"/>
  <c r="B9880" i="22"/>
  <c r="B9879" i="22"/>
  <c r="B9878" i="22"/>
  <c r="B9877" i="22"/>
  <c r="B9876" i="22"/>
  <c r="B9875" i="22"/>
  <c r="B9874" i="22"/>
  <c r="B9873" i="22"/>
  <c r="B9872" i="22"/>
  <c r="B9871" i="22"/>
  <c r="B9870" i="22"/>
  <c r="B9869" i="22"/>
  <c r="B9868" i="22"/>
  <c r="B9867" i="22"/>
  <c r="B9866" i="22"/>
  <c r="B9865" i="22"/>
  <c r="B9864" i="22"/>
  <c r="B9863" i="22"/>
  <c r="B9862" i="22"/>
  <c r="B9861" i="22"/>
  <c r="B9860" i="22"/>
  <c r="B9859" i="22"/>
  <c r="B9858" i="22"/>
  <c r="B9857" i="22"/>
  <c r="B9856" i="22"/>
  <c r="B9855" i="22"/>
  <c r="B9854" i="22"/>
  <c r="B9853" i="22"/>
  <c r="B9852" i="22"/>
  <c r="B9851" i="22"/>
  <c r="B9850" i="22"/>
  <c r="B9849" i="22"/>
  <c r="B9848" i="22"/>
  <c r="B9847" i="22"/>
  <c r="B9846" i="22"/>
  <c r="B9845" i="22"/>
  <c r="B9844" i="22"/>
  <c r="B9843" i="22"/>
  <c r="B9842" i="22"/>
  <c r="B9841" i="22"/>
  <c r="B9840" i="22"/>
  <c r="B9839" i="22"/>
  <c r="B9838" i="22"/>
  <c r="B9837" i="22"/>
  <c r="B9836" i="22"/>
  <c r="B9835" i="22"/>
  <c r="B9834" i="22"/>
  <c r="B9833" i="22"/>
  <c r="B9832" i="22"/>
  <c r="B9831" i="22"/>
  <c r="B9830" i="22"/>
  <c r="B9829" i="22"/>
  <c r="B9828" i="22"/>
  <c r="B9827" i="22"/>
  <c r="B9826" i="22"/>
  <c r="B9825" i="22"/>
  <c r="B9824" i="22"/>
  <c r="B9823" i="22"/>
  <c r="B9822" i="22"/>
  <c r="B9821" i="22"/>
  <c r="B9820" i="22"/>
  <c r="B9819" i="22"/>
  <c r="B9818" i="22"/>
  <c r="B9817" i="22"/>
  <c r="B9816" i="22"/>
  <c r="B9815" i="22"/>
  <c r="B9814" i="22"/>
  <c r="B9813" i="22"/>
  <c r="B9812" i="22"/>
  <c r="B9811" i="22"/>
  <c r="B9810" i="22"/>
  <c r="B9809" i="22"/>
  <c r="B9808" i="22"/>
  <c r="B9807" i="22"/>
  <c r="B9806" i="22"/>
  <c r="B9805" i="22"/>
  <c r="B9804" i="22"/>
  <c r="B9803" i="22"/>
  <c r="B9802" i="22"/>
  <c r="B9801" i="22"/>
  <c r="B9800" i="22"/>
  <c r="B9799" i="22"/>
  <c r="B9798" i="22"/>
  <c r="B9797" i="22"/>
  <c r="B9796" i="22"/>
  <c r="B9795" i="22"/>
  <c r="B9794" i="22"/>
  <c r="B9793" i="22"/>
  <c r="B9792" i="22"/>
  <c r="B9791" i="22"/>
  <c r="B9790" i="22"/>
  <c r="B9789" i="22"/>
  <c r="B9788" i="22"/>
  <c r="B9787" i="22"/>
  <c r="B9786" i="22"/>
  <c r="B9785" i="22"/>
  <c r="B9784" i="22"/>
  <c r="B9783" i="22"/>
  <c r="B9782" i="22"/>
  <c r="B9781" i="22"/>
  <c r="B9780" i="22"/>
  <c r="B9779" i="22"/>
  <c r="B9778" i="22"/>
  <c r="B9777" i="22"/>
  <c r="B9776" i="22"/>
  <c r="B9775" i="22"/>
  <c r="B9774" i="22"/>
  <c r="B9773" i="22"/>
  <c r="B9772" i="22"/>
  <c r="B9771" i="22"/>
  <c r="B9770" i="22"/>
  <c r="B9769" i="22"/>
  <c r="B9768" i="22"/>
  <c r="B9767" i="22"/>
  <c r="B9766" i="22"/>
  <c r="B9765" i="22"/>
  <c r="B9764" i="22"/>
  <c r="B9763" i="22"/>
  <c r="B9762" i="22"/>
  <c r="B9761" i="22"/>
  <c r="B9760" i="22"/>
  <c r="B9759" i="22"/>
  <c r="B9758" i="22"/>
  <c r="B9757" i="22"/>
  <c r="B9756" i="22"/>
  <c r="B9755" i="22"/>
  <c r="B9754" i="22"/>
  <c r="B9753" i="22"/>
  <c r="B9752" i="22"/>
  <c r="B9751" i="22"/>
  <c r="B9750" i="22"/>
  <c r="B9749" i="22"/>
  <c r="B9748" i="22"/>
  <c r="B9747" i="22"/>
  <c r="B9746" i="22"/>
  <c r="B9745" i="22"/>
  <c r="B9744" i="22"/>
  <c r="B9743" i="22"/>
  <c r="B9742" i="22"/>
  <c r="B9741" i="22"/>
  <c r="B9740" i="22"/>
  <c r="B9739" i="22"/>
  <c r="B9738" i="22"/>
  <c r="B9737" i="22"/>
  <c r="B9736" i="22"/>
  <c r="B9735" i="22"/>
  <c r="B9734" i="22"/>
  <c r="B9733" i="22"/>
  <c r="B9732" i="22"/>
  <c r="B9731" i="22"/>
  <c r="B9730" i="22"/>
  <c r="B9729" i="22"/>
  <c r="B9728" i="22"/>
  <c r="B9727" i="22"/>
  <c r="B9726" i="22"/>
  <c r="B9725" i="22"/>
  <c r="B9724" i="22"/>
  <c r="B9723" i="22"/>
  <c r="B9722" i="22"/>
  <c r="B9721" i="22"/>
  <c r="B9720" i="22"/>
  <c r="B9719" i="22"/>
  <c r="B9718" i="22"/>
  <c r="B9717" i="22"/>
  <c r="B9716" i="22"/>
  <c r="B9715" i="22"/>
  <c r="B9714" i="22"/>
  <c r="B9713" i="22"/>
  <c r="B9712" i="22"/>
  <c r="B9711" i="22"/>
  <c r="B9710" i="22"/>
  <c r="B9709" i="22"/>
  <c r="B9708" i="22"/>
  <c r="B9707" i="22"/>
  <c r="B9706" i="22"/>
  <c r="B9705" i="22"/>
  <c r="B9704" i="22"/>
  <c r="B9703" i="22"/>
  <c r="B9702" i="22"/>
  <c r="B9701" i="22"/>
  <c r="B9700" i="22"/>
  <c r="B9699" i="22"/>
  <c r="B9698" i="22"/>
  <c r="B9697" i="22"/>
  <c r="B9696" i="22"/>
  <c r="B9695" i="22"/>
  <c r="B9694" i="22"/>
  <c r="B9693" i="22"/>
  <c r="B9692" i="22"/>
  <c r="B9691" i="22"/>
  <c r="B9690" i="22"/>
  <c r="B9689" i="22"/>
  <c r="B9688" i="22"/>
  <c r="B9687" i="22"/>
  <c r="B9686" i="22"/>
  <c r="B9685" i="22"/>
  <c r="B9684" i="22"/>
  <c r="B9683" i="22"/>
  <c r="B9682" i="22"/>
  <c r="B9681" i="22"/>
  <c r="B9680" i="22"/>
  <c r="B9679" i="22"/>
  <c r="B9678" i="22"/>
  <c r="B9677" i="22"/>
  <c r="B9676" i="22"/>
  <c r="B9675" i="22"/>
  <c r="B9674" i="22"/>
  <c r="B9673" i="22"/>
  <c r="B9672" i="22"/>
  <c r="B9671" i="22"/>
  <c r="B9670" i="22"/>
  <c r="B9669" i="22"/>
  <c r="B9668" i="22"/>
  <c r="B9667" i="22"/>
  <c r="B9666" i="22"/>
  <c r="B9665" i="22"/>
  <c r="B9664" i="22"/>
  <c r="B9663" i="22"/>
  <c r="B9662" i="22"/>
  <c r="B9661" i="22"/>
  <c r="B9660" i="22"/>
  <c r="B9659" i="22"/>
  <c r="B9658" i="22"/>
  <c r="B9657" i="22"/>
  <c r="B9656" i="22"/>
  <c r="B9655" i="22"/>
  <c r="B9654" i="22"/>
  <c r="B9653" i="22"/>
  <c r="B9652" i="22"/>
  <c r="B9651" i="22"/>
  <c r="B9650" i="22"/>
  <c r="B9649" i="22"/>
  <c r="B9648" i="22"/>
  <c r="B9647" i="22"/>
  <c r="B9646" i="22"/>
  <c r="B9645" i="22"/>
  <c r="B9644" i="22"/>
  <c r="B9643" i="22"/>
  <c r="B9642" i="22"/>
  <c r="B9641" i="22"/>
  <c r="B9640" i="22"/>
  <c r="B9639" i="22"/>
  <c r="B9638" i="22"/>
  <c r="B9637" i="22"/>
  <c r="B9636" i="22"/>
  <c r="B9635" i="22"/>
  <c r="B9634" i="22"/>
  <c r="B9633" i="22"/>
  <c r="B9632" i="22"/>
  <c r="B9631" i="22"/>
  <c r="B9630" i="22"/>
  <c r="B9629" i="22"/>
  <c r="B9628" i="22"/>
  <c r="B9627" i="22"/>
  <c r="B9626" i="22"/>
  <c r="B9625" i="22"/>
  <c r="B9624" i="22"/>
  <c r="B9623" i="22"/>
  <c r="B9622" i="22"/>
  <c r="B9621" i="22"/>
  <c r="B9620" i="22"/>
  <c r="B9619" i="22"/>
  <c r="B9618" i="22"/>
  <c r="B9617" i="22"/>
  <c r="B9616" i="22"/>
  <c r="B9615" i="22"/>
  <c r="B9614" i="22"/>
  <c r="B9613" i="22"/>
  <c r="B9612" i="22"/>
  <c r="B9611" i="22"/>
  <c r="B9610" i="22"/>
  <c r="B9609" i="22"/>
  <c r="B9608" i="22"/>
  <c r="B9607" i="22"/>
  <c r="B9606" i="22"/>
  <c r="B9605" i="22"/>
  <c r="B9604" i="22"/>
  <c r="B9603" i="22"/>
  <c r="B9602" i="22"/>
  <c r="B9601" i="22"/>
  <c r="B9600" i="22"/>
  <c r="B9599" i="22"/>
  <c r="B9598" i="22"/>
  <c r="B9597" i="22"/>
  <c r="B9596" i="22"/>
  <c r="B9595" i="22"/>
  <c r="B9594" i="22"/>
  <c r="B9593" i="22"/>
  <c r="B9592" i="22"/>
  <c r="B9591" i="22"/>
  <c r="B9590" i="22"/>
  <c r="B9589" i="22"/>
  <c r="B9588" i="22"/>
  <c r="B9587" i="22"/>
  <c r="B9586" i="22"/>
  <c r="B9585" i="22"/>
  <c r="B9584" i="22"/>
  <c r="B9583" i="22"/>
  <c r="B9582" i="22"/>
  <c r="B9581" i="22"/>
  <c r="B9580" i="22"/>
  <c r="B9579" i="22"/>
  <c r="B9578" i="22"/>
  <c r="B9577" i="22"/>
  <c r="B9576" i="22"/>
  <c r="B9575" i="22"/>
  <c r="B9574" i="22"/>
  <c r="B9573" i="22"/>
  <c r="B9572" i="22"/>
  <c r="B9571" i="22"/>
  <c r="B9570" i="22"/>
  <c r="B9569" i="22"/>
  <c r="B9568" i="22"/>
  <c r="B9567" i="22"/>
  <c r="B9566" i="22"/>
  <c r="B9565" i="22"/>
  <c r="B9564" i="22"/>
  <c r="B9563" i="22"/>
  <c r="B9562" i="22"/>
  <c r="B9561" i="22"/>
  <c r="B9560" i="22"/>
  <c r="B9559" i="22"/>
  <c r="B9558" i="22"/>
  <c r="B9557" i="22"/>
  <c r="B9556" i="22"/>
  <c r="B9555" i="22"/>
  <c r="B9554" i="22"/>
  <c r="B9553" i="22"/>
  <c r="B9552" i="22"/>
  <c r="B9551" i="22"/>
  <c r="B9550" i="22"/>
  <c r="B9549" i="22"/>
  <c r="B9548" i="22"/>
  <c r="B9547" i="22"/>
  <c r="B9546" i="22"/>
  <c r="B9545" i="22"/>
  <c r="B9544" i="22"/>
  <c r="B9543" i="22"/>
  <c r="B9542" i="22"/>
  <c r="B9541" i="22"/>
  <c r="B9540" i="22"/>
  <c r="B9539" i="22"/>
  <c r="B9538" i="22"/>
  <c r="B9537" i="22"/>
  <c r="B9536" i="22"/>
  <c r="B9535" i="22"/>
  <c r="B9534" i="22"/>
  <c r="B9533" i="22"/>
  <c r="B9532" i="22"/>
  <c r="B9531" i="22"/>
  <c r="B9530" i="22"/>
  <c r="B9529" i="22"/>
  <c r="B9528" i="22"/>
  <c r="B9527" i="22"/>
  <c r="B9526" i="22"/>
  <c r="B9525" i="22"/>
  <c r="B9524" i="22"/>
  <c r="B9523" i="22"/>
  <c r="B9522" i="22"/>
  <c r="B9521" i="22"/>
  <c r="B9520" i="22"/>
  <c r="B9519" i="22"/>
  <c r="B9518" i="22"/>
  <c r="B9517" i="22"/>
  <c r="B9516" i="22"/>
  <c r="B9515" i="22"/>
  <c r="B9514" i="22"/>
  <c r="B9513" i="22"/>
  <c r="B9512" i="22"/>
  <c r="B9511" i="22"/>
  <c r="B9510" i="22"/>
  <c r="B9509" i="22"/>
  <c r="B9508" i="22"/>
  <c r="B9507" i="22"/>
  <c r="B9506" i="22"/>
  <c r="B9505" i="22"/>
  <c r="B9504" i="22"/>
  <c r="B9503" i="22"/>
  <c r="B9502" i="22"/>
  <c r="B9501" i="22"/>
  <c r="B9500" i="22"/>
  <c r="B9499" i="22"/>
  <c r="B9498" i="22"/>
  <c r="B9497" i="22"/>
  <c r="B9496" i="22"/>
  <c r="B9495" i="22"/>
  <c r="B9494" i="22"/>
  <c r="B9493" i="22"/>
  <c r="B9492" i="22"/>
  <c r="B9491" i="22"/>
  <c r="B9490" i="22"/>
  <c r="B9489" i="22"/>
  <c r="B9488" i="22"/>
  <c r="B9487" i="22"/>
  <c r="B9486" i="22"/>
  <c r="B9485" i="22"/>
  <c r="B9484" i="22"/>
  <c r="B9483" i="22"/>
  <c r="B9482" i="22"/>
  <c r="B9481" i="22"/>
  <c r="B9480" i="22"/>
  <c r="B9479" i="22"/>
  <c r="B9478" i="22"/>
  <c r="B9477" i="22"/>
  <c r="B9476" i="22"/>
  <c r="B9475" i="22"/>
  <c r="B9474" i="22"/>
  <c r="B9473" i="22"/>
  <c r="B9472" i="22"/>
  <c r="B9471" i="22"/>
  <c r="B9470" i="22"/>
  <c r="B9469" i="22"/>
  <c r="B9468" i="22"/>
  <c r="B9467" i="22"/>
  <c r="B9466" i="22"/>
  <c r="B9465" i="22"/>
  <c r="B9464" i="22"/>
  <c r="B9463" i="22"/>
  <c r="B9462" i="22"/>
  <c r="B9461" i="22"/>
  <c r="B9460" i="22"/>
  <c r="B9459" i="22"/>
  <c r="B9458" i="22"/>
  <c r="B9457" i="22"/>
  <c r="B9456" i="22"/>
  <c r="B9455" i="22"/>
  <c r="B9454" i="22"/>
  <c r="B9453" i="22"/>
  <c r="B9452" i="22"/>
  <c r="B9451" i="22"/>
  <c r="B9450" i="22"/>
  <c r="B9449" i="22"/>
  <c r="B9448" i="22"/>
  <c r="B9447" i="22"/>
  <c r="B9446" i="22"/>
  <c r="B9445" i="22"/>
  <c r="B9444" i="22"/>
  <c r="B9443" i="22"/>
  <c r="B9442" i="22"/>
  <c r="B9441" i="22"/>
  <c r="B9440" i="22"/>
  <c r="B9439" i="22"/>
  <c r="B9438" i="22"/>
  <c r="B9437" i="22"/>
  <c r="B9436" i="22"/>
  <c r="B9435" i="22"/>
  <c r="B9434" i="22"/>
  <c r="B9433" i="22"/>
  <c r="B9432" i="22"/>
  <c r="B9431" i="22"/>
  <c r="B9430" i="22"/>
  <c r="B9429" i="22"/>
  <c r="B9428" i="22"/>
  <c r="B9427" i="22"/>
  <c r="B9426" i="22"/>
  <c r="B9425" i="22"/>
  <c r="B9424" i="22"/>
  <c r="B9423" i="22"/>
  <c r="B9422" i="22"/>
  <c r="B9421" i="22"/>
  <c r="B9420" i="22"/>
  <c r="B9419" i="22"/>
  <c r="B9418" i="22"/>
  <c r="B9417" i="22"/>
  <c r="B9416" i="22"/>
  <c r="B9415" i="22"/>
  <c r="B9414" i="22"/>
  <c r="B9413" i="22"/>
  <c r="B9412" i="22"/>
  <c r="B9411" i="22"/>
  <c r="B9410" i="22"/>
  <c r="B9409" i="22"/>
  <c r="B9408" i="22"/>
  <c r="B9407" i="22"/>
  <c r="B9406" i="22"/>
  <c r="B9405" i="22"/>
  <c r="B9404" i="22"/>
  <c r="B9403" i="22"/>
  <c r="B9402" i="22"/>
  <c r="B9401" i="22"/>
  <c r="B9400" i="22"/>
  <c r="B9399" i="22"/>
  <c r="B9398" i="22"/>
  <c r="B9397" i="22"/>
  <c r="B9396" i="22"/>
  <c r="B9395" i="22"/>
  <c r="B9394" i="22"/>
  <c r="B9393" i="22"/>
  <c r="B9392" i="22"/>
  <c r="B9391" i="22"/>
  <c r="B9390" i="22"/>
  <c r="B9389" i="22"/>
  <c r="B9388" i="22"/>
  <c r="B9387" i="22"/>
  <c r="B9386" i="22"/>
  <c r="B9385" i="22"/>
  <c r="B9384" i="22"/>
  <c r="B9383" i="22"/>
  <c r="B9382" i="22"/>
  <c r="B9381" i="22"/>
  <c r="B9380" i="22"/>
  <c r="B9379" i="22"/>
  <c r="B9378" i="22"/>
  <c r="B9377" i="22"/>
  <c r="B9376" i="22"/>
  <c r="B9375" i="22"/>
  <c r="B9374" i="22"/>
  <c r="B9373" i="22"/>
  <c r="B9372" i="22"/>
  <c r="B9371" i="22"/>
  <c r="B9370" i="22"/>
  <c r="B9369" i="22"/>
  <c r="B9368" i="22"/>
  <c r="B9367" i="22"/>
  <c r="B9366" i="22"/>
  <c r="B9365" i="22"/>
  <c r="B9364" i="22"/>
  <c r="B9363" i="22"/>
  <c r="B9362" i="22"/>
  <c r="B9361" i="22"/>
  <c r="B9360" i="22"/>
  <c r="B9359" i="22"/>
  <c r="B9358" i="22"/>
  <c r="B9357" i="22"/>
  <c r="B9356" i="22"/>
  <c r="B9355" i="22"/>
  <c r="B9354" i="22"/>
  <c r="B9353" i="22"/>
  <c r="B9352" i="22"/>
  <c r="B9351" i="22"/>
  <c r="B9350" i="22"/>
  <c r="B9349" i="22"/>
  <c r="B9348" i="22"/>
  <c r="B9347" i="22"/>
  <c r="B9346" i="22"/>
  <c r="B9345" i="22"/>
  <c r="B9344" i="22"/>
  <c r="B9343" i="22"/>
  <c r="B9342" i="22"/>
  <c r="B9341" i="22"/>
  <c r="B9340" i="22"/>
  <c r="B9339" i="22"/>
  <c r="B9338" i="22"/>
  <c r="B9337" i="22"/>
  <c r="B9336" i="22"/>
  <c r="B9335" i="22"/>
  <c r="B9334" i="22"/>
  <c r="B9333" i="22"/>
  <c r="B9332" i="22"/>
  <c r="B9331" i="22"/>
  <c r="B9330" i="22"/>
  <c r="B9329" i="22"/>
  <c r="B9328" i="22"/>
  <c r="B9327" i="22"/>
  <c r="B9326" i="22"/>
  <c r="B9325" i="22"/>
  <c r="B9324" i="22"/>
  <c r="B9323" i="22"/>
  <c r="B9322" i="22"/>
  <c r="B9321" i="22"/>
  <c r="B9320" i="22"/>
  <c r="B9319" i="22"/>
  <c r="B9318" i="22"/>
  <c r="B9317" i="22"/>
  <c r="B9316" i="22"/>
  <c r="B9315" i="22"/>
  <c r="B9314" i="22"/>
  <c r="B9313" i="22"/>
  <c r="B9312" i="22"/>
  <c r="B9311" i="22"/>
  <c r="B9310" i="22"/>
  <c r="B9309" i="22"/>
  <c r="B9308" i="22"/>
  <c r="B9307" i="22"/>
  <c r="B9306" i="22"/>
  <c r="B9305" i="22"/>
  <c r="B9304" i="22"/>
  <c r="B9303" i="22"/>
  <c r="B9302" i="22"/>
  <c r="B9301" i="22"/>
  <c r="B9300" i="22"/>
  <c r="B9299" i="22"/>
  <c r="B9298" i="22"/>
  <c r="B9297" i="22"/>
  <c r="B9296" i="22"/>
  <c r="B9295" i="22"/>
  <c r="B9294" i="22"/>
  <c r="B9293" i="22"/>
  <c r="B9292" i="22"/>
  <c r="B9291" i="22"/>
  <c r="B9290" i="22"/>
  <c r="B9289" i="22"/>
  <c r="B9288" i="22"/>
  <c r="B9287" i="22"/>
  <c r="B9286" i="22"/>
  <c r="B9285" i="22"/>
  <c r="B9284" i="22"/>
  <c r="B9283" i="22"/>
  <c r="B9282" i="22"/>
  <c r="B9281" i="22"/>
  <c r="B9280" i="22"/>
  <c r="B9279" i="22"/>
  <c r="B9278" i="22"/>
  <c r="B9277" i="22"/>
  <c r="B9276" i="22"/>
  <c r="B9275" i="22"/>
  <c r="B9274" i="22"/>
  <c r="B9273" i="22"/>
  <c r="B9272" i="22"/>
  <c r="B9271" i="22"/>
  <c r="B9270" i="22"/>
  <c r="B9269" i="22"/>
  <c r="B9268" i="22"/>
  <c r="B9267" i="22"/>
  <c r="B9266" i="22"/>
  <c r="B9265" i="22"/>
  <c r="B9264" i="22"/>
  <c r="B9263" i="22"/>
  <c r="B9262" i="22"/>
  <c r="B9261" i="22"/>
  <c r="B9260" i="22"/>
  <c r="B9259" i="22"/>
  <c r="B9258" i="22"/>
  <c r="B9257" i="22"/>
  <c r="B9256" i="22"/>
  <c r="B9255" i="22"/>
  <c r="B9254" i="22"/>
  <c r="B9253" i="22"/>
  <c r="B9252" i="22"/>
  <c r="B9251" i="22"/>
  <c r="B9250" i="22"/>
  <c r="B9249" i="22"/>
  <c r="B9248" i="22"/>
  <c r="B9247" i="22"/>
  <c r="B9246" i="22"/>
  <c r="B9245" i="22"/>
  <c r="B9244" i="22"/>
  <c r="B9243" i="22"/>
  <c r="B9242" i="22"/>
  <c r="B9241" i="22"/>
  <c r="B9240" i="22"/>
  <c r="B9239" i="22"/>
  <c r="B9238" i="22"/>
  <c r="B9237" i="22"/>
  <c r="B9236" i="22"/>
  <c r="B9235" i="22"/>
  <c r="B9234" i="22"/>
  <c r="B9233" i="22"/>
  <c r="B9232" i="22"/>
  <c r="B9231" i="22"/>
  <c r="B9230" i="22"/>
  <c r="B9229" i="22"/>
  <c r="B9228" i="22"/>
  <c r="B9227" i="22"/>
  <c r="B9226" i="22"/>
  <c r="B9225" i="22"/>
  <c r="B9224" i="22"/>
  <c r="B9223" i="22"/>
  <c r="B9222" i="22"/>
  <c r="B9221" i="22"/>
  <c r="B9220" i="22"/>
  <c r="B9219" i="22"/>
  <c r="B9218" i="22"/>
  <c r="B9217" i="22"/>
  <c r="B9216" i="22"/>
  <c r="B9215" i="22"/>
  <c r="B9214" i="22"/>
  <c r="B9213" i="22"/>
  <c r="B9212" i="22"/>
  <c r="B9211" i="22"/>
  <c r="B9210" i="22"/>
  <c r="B9209" i="22"/>
  <c r="B9208" i="22"/>
  <c r="B9207" i="22"/>
  <c r="B9206" i="22"/>
  <c r="B9205" i="22"/>
  <c r="B9204" i="22"/>
  <c r="B9203" i="22"/>
  <c r="B9202" i="22"/>
  <c r="B9201" i="22"/>
  <c r="B9200" i="22"/>
  <c r="B9199" i="22"/>
  <c r="B9198" i="22"/>
  <c r="B9197" i="22"/>
  <c r="B9196" i="22"/>
  <c r="B9195" i="22"/>
  <c r="B9194" i="22"/>
  <c r="B9193" i="22"/>
  <c r="B9192" i="22"/>
  <c r="B9191" i="22"/>
  <c r="B9190" i="22"/>
  <c r="B9189" i="22"/>
  <c r="B9188" i="22"/>
  <c r="B9187" i="22"/>
  <c r="B9186" i="22"/>
  <c r="B9185" i="22"/>
  <c r="B9184" i="22"/>
  <c r="B9183" i="22"/>
  <c r="B9182" i="22"/>
  <c r="B9181" i="22"/>
  <c r="B9180" i="22"/>
  <c r="B9179" i="22"/>
  <c r="B9178" i="22"/>
  <c r="B9177" i="22"/>
  <c r="B9176" i="22"/>
  <c r="B9175" i="22"/>
  <c r="B9174" i="22"/>
  <c r="B9173" i="22"/>
  <c r="B9172" i="22"/>
  <c r="B9171" i="22"/>
  <c r="B9170" i="22"/>
  <c r="B9169" i="22"/>
  <c r="B9168" i="22"/>
  <c r="B9167" i="22"/>
  <c r="B9166" i="22"/>
  <c r="B9165" i="22"/>
  <c r="B9164" i="22"/>
  <c r="B9163" i="22"/>
  <c r="B9162" i="22"/>
  <c r="B9161" i="22"/>
  <c r="B9160" i="22"/>
  <c r="B9159" i="22"/>
  <c r="B9158" i="22"/>
  <c r="B9157" i="22"/>
  <c r="B9156" i="22"/>
  <c r="B9155" i="22"/>
  <c r="B9154" i="22"/>
  <c r="B9153" i="22"/>
  <c r="B9152" i="22"/>
  <c r="B9151" i="22"/>
  <c r="B9150" i="22"/>
  <c r="B9149" i="22"/>
  <c r="B9148" i="22"/>
  <c r="B9147" i="22"/>
  <c r="B9146" i="22"/>
  <c r="B9145" i="22"/>
  <c r="B9144" i="22"/>
  <c r="B9143" i="22"/>
  <c r="B9142" i="22"/>
  <c r="B9141" i="22"/>
  <c r="B9140" i="22"/>
  <c r="B9139" i="22"/>
  <c r="B9138" i="22"/>
  <c r="B9137" i="22"/>
  <c r="B9136" i="22"/>
  <c r="B9135" i="22"/>
  <c r="B9134" i="22"/>
  <c r="B9133" i="22"/>
  <c r="B9132" i="22"/>
  <c r="B9131" i="22"/>
  <c r="B9130" i="22"/>
  <c r="B9129" i="22"/>
  <c r="B9128" i="22"/>
  <c r="B9127" i="22"/>
  <c r="B9126" i="22"/>
  <c r="B9125" i="22"/>
  <c r="B9124" i="22"/>
  <c r="B9123" i="22"/>
  <c r="B9122" i="22"/>
  <c r="B9121" i="22"/>
  <c r="B9120" i="22"/>
  <c r="B9119" i="22"/>
  <c r="B9118" i="22"/>
  <c r="B9117" i="22"/>
  <c r="B9116" i="22"/>
  <c r="B9115" i="22"/>
  <c r="B9114" i="22"/>
  <c r="B9113" i="22"/>
  <c r="B9112" i="22"/>
  <c r="B9111" i="22"/>
  <c r="B9110" i="22"/>
  <c r="B9109" i="22"/>
  <c r="B9108" i="22"/>
  <c r="B9107" i="22"/>
  <c r="B9106" i="22"/>
  <c r="B9105" i="22"/>
  <c r="B9104" i="22"/>
  <c r="B9103" i="22"/>
  <c r="B9102" i="22"/>
  <c r="B9101" i="22"/>
  <c r="B9100" i="22"/>
  <c r="B9099" i="22"/>
  <c r="B9098" i="22"/>
  <c r="B9097" i="22"/>
  <c r="B9096" i="22"/>
  <c r="B9095" i="22"/>
  <c r="B9094" i="22"/>
  <c r="B9093" i="22"/>
  <c r="B9092" i="22"/>
  <c r="B9091" i="22"/>
  <c r="B9090" i="22"/>
  <c r="B9089" i="22"/>
  <c r="B9088" i="22"/>
  <c r="B9087" i="22"/>
  <c r="B9086" i="22"/>
  <c r="B9085" i="22"/>
  <c r="B9084" i="22"/>
  <c r="B9083" i="22"/>
  <c r="B9082" i="22"/>
  <c r="B9081" i="22"/>
  <c r="B9080" i="22"/>
  <c r="B9079" i="22"/>
  <c r="B9078" i="22"/>
  <c r="B9077" i="22"/>
  <c r="B9076" i="22"/>
  <c r="B9075" i="22"/>
  <c r="B9074" i="22"/>
  <c r="B9073" i="22"/>
  <c r="B9072" i="22"/>
  <c r="B9071" i="22"/>
  <c r="B9070" i="22"/>
  <c r="B9069" i="22"/>
  <c r="B9068" i="22"/>
  <c r="B9067" i="22"/>
  <c r="B9066" i="22"/>
  <c r="B9065" i="22"/>
  <c r="B9064" i="22"/>
  <c r="B9063" i="22"/>
  <c r="B9062" i="22"/>
  <c r="B9061" i="22"/>
  <c r="B9060" i="22"/>
  <c r="B9059" i="22"/>
  <c r="B9058" i="22"/>
  <c r="B9057" i="22"/>
  <c r="B9056" i="22"/>
  <c r="B9055" i="22"/>
  <c r="B9054" i="22"/>
  <c r="B9053" i="22"/>
  <c r="B9052" i="22"/>
  <c r="B9051" i="22"/>
  <c r="B9050" i="22"/>
  <c r="B9049" i="22"/>
  <c r="B9048" i="22"/>
  <c r="B9047" i="22"/>
  <c r="B9046" i="22"/>
  <c r="B9045" i="22"/>
  <c r="B9044" i="22"/>
  <c r="B9043" i="22"/>
  <c r="B9042" i="22"/>
  <c r="B9041" i="22"/>
  <c r="B9040" i="22"/>
  <c r="B9039" i="22"/>
  <c r="B9038" i="22"/>
  <c r="B9037" i="22"/>
  <c r="B9036" i="22"/>
  <c r="B9035" i="22"/>
  <c r="B9034" i="22"/>
  <c r="B9033" i="22"/>
  <c r="B9032" i="22"/>
  <c r="B9031" i="22"/>
  <c r="B9030" i="22"/>
  <c r="B9029" i="22"/>
  <c r="B9028" i="22"/>
  <c r="B9027" i="22"/>
  <c r="B9026" i="22"/>
  <c r="B9025" i="22"/>
  <c r="B9024" i="22"/>
  <c r="B9023" i="22"/>
  <c r="B9022" i="22"/>
  <c r="B9021" i="22"/>
  <c r="B9020" i="22"/>
  <c r="B9019" i="22"/>
  <c r="B9018" i="22"/>
  <c r="B9017" i="22"/>
  <c r="B9016" i="22"/>
  <c r="B9015" i="22"/>
  <c r="B9014" i="22"/>
  <c r="B9013" i="22"/>
  <c r="B9012" i="22"/>
  <c r="B9011" i="22"/>
  <c r="B9010" i="22"/>
  <c r="B9009" i="22"/>
  <c r="B9008" i="22"/>
  <c r="B9007" i="22"/>
  <c r="B9006" i="22"/>
  <c r="B9005" i="22"/>
  <c r="B9004" i="22"/>
  <c r="B9003" i="22"/>
  <c r="B9002" i="22"/>
  <c r="B9001" i="22"/>
  <c r="B9000" i="22"/>
  <c r="B8999" i="22"/>
  <c r="B8998" i="22"/>
  <c r="B8997" i="22"/>
  <c r="B8996" i="22"/>
  <c r="B8995" i="22"/>
  <c r="B8994" i="22"/>
  <c r="B8993" i="22"/>
  <c r="B8992" i="22"/>
  <c r="B8991" i="22"/>
  <c r="B8990" i="22"/>
  <c r="B8989" i="22"/>
  <c r="B8988" i="22"/>
  <c r="B8987" i="22"/>
  <c r="B8986" i="22"/>
  <c r="B8985" i="22"/>
  <c r="B8984" i="22"/>
  <c r="B8983" i="22"/>
  <c r="B8982" i="22"/>
  <c r="B8981" i="22"/>
  <c r="B8980" i="22"/>
  <c r="B8979" i="22"/>
  <c r="B8978" i="22"/>
  <c r="B8977" i="22"/>
  <c r="B8976" i="22"/>
  <c r="B8975" i="22"/>
  <c r="B8974" i="22"/>
  <c r="B8973" i="22"/>
  <c r="B8972" i="22"/>
  <c r="B8971" i="22"/>
  <c r="B8970" i="22"/>
  <c r="B8969" i="22"/>
  <c r="B8968" i="22"/>
  <c r="B8967" i="22"/>
  <c r="B8966" i="22"/>
  <c r="B8965" i="22"/>
  <c r="B8964" i="22"/>
  <c r="B8963" i="22"/>
  <c r="B8962" i="22"/>
  <c r="B8961" i="22"/>
  <c r="B8960" i="22"/>
  <c r="B8959" i="22"/>
  <c r="B8958" i="22"/>
  <c r="B8957" i="22"/>
  <c r="B8956" i="22"/>
  <c r="B8955" i="22"/>
  <c r="B8954" i="22"/>
  <c r="B8953" i="22"/>
  <c r="B8952" i="22"/>
  <c r="B8951" i="22"/>
  <c r="B8950" i="22"/>
  <c r="B8949" i="22"/>
  <c r="B8948" i="22"/>
  <c r="B8947" i="22"/>
  <c r="B8946" i="22"/>
  <c r="B8945" i="22"/>
  <c r="B8944" i="22"/>
  <c r="B8943" i="22"/>
  <c r="B8942" i="22"/>
  <c r="B8941" i="22"/>
  <c r="B8940" i="22"/>
  <c r="B8939" i="22"/>
  <c r="B8938" i="22"/>
  <c r="B8937" i="22"/>
  <c r="B8936" i="22"/>
  <c r="B8935" i="22"/>
  <c r="B8934" i="22"/>
  <c r="B8933" i="22"/>
  <c r="B8932" i="22"/>
  <c r="B8931" i="22"/>
  <c r="B8930" i="22"/>
  <c r="B8929" i="22"/>
  <c r="B8928" i="22"/>
  <c r="B8927" i="22"/>
  <c r="B8926" i="22"/>
  <c r="B8925" i="22"/>
  <c r="B8924" i="22"/>
  <c r="B8923" i="22"/>
  <c r="B8922" i="22"/>
  <c r="B8921" i="22"/>
  <c r="B8920" i="22"/>
  <c r="B8919" i="22"/>
  <c r="B8918" i="22"/>
  <c r="B8917" i="22"/>
  <c r="B8916" i="22"/>
  <c r="B8915" i="22"/>
  <c r="B8914" i="22"/>
  <c r="B8913" i="22"/>
  <c r="B8912" i="22"/>
  <c r="B8911" i="22"/>
  <c r="B8910" i="22"/>
  <c r="B8909" i="22"/>
  <c r="B8908" i="22"/>
  <c r="B8907" i="22"/>
  <c r="B8906" i="22"/>
  <c r="B8905" i="22"/>
  <c r="B8904" i="22"/>
  <c r="B8903" i="22"/>
  <c r="B8902" i="22"/>
  <c r="B8901" i="22"/>
  <c r="B8900" i="22"/>
  <c r="B8899" i="22"/>
  <c r="B8898" i="22"/>
  <c r="B8897" i="22"/>
  <c r="B8896" i="22"/>
  <c r="B8895" i="22"/>
  <c r="B8894" i="22"/>
  <c r="B8893" i="22"/>
  <c r="B8892" i="22"/>
  <c r="B8891" i="22"/>
  <c r="B8890" i="22"/>
  <c r="B8889" i="22"/>
  <c r="B8888" i="22"/>
  <c r="B8887" i="22"/>
  <c r="B8886" i="22"/>
  <c r="B8885" i="22"/>
  <c r="B8884" i="22"/>
  <c r="B8883" i="22"/>
  <c r="B8882" i="22"/>
  <c r="B8881" i="22"/>
  <c r="B8880" i="22"/>
  <c r="B8879" i="22"/>
  <c r="B8878" i="22"/>
  <c r="B8877" i="22"/>
  <c r="B8876" i="22"/>
  <c r="B8875" i="22"/>
  <c r="B8874" i="22"/>
  <c r="B8873" i="22"/>
  <c r="B8872" i="22"/>
  <c r="B8871" i="22"/>
  <c r="B8870" i="22"/>
  <c r="B8869" i="22"/>
  <c r="B8868" i="22"/>
  <c r="B8867" i="22"/>
  <c r="B8866" i="22"/>
  <c r="B8865" i="22"/>
  <c r="B8864" i="22"/>
  <c r="B8863" i="22"/>
  <c r="B8862" i="22"/>
  <c r="B8861" i="22"/>
  <c r="B8860" i="22"/>
  <c r="B8859" i="22"/>
  <c r="B8858" i="22"/>
  <c r="B8857" i="22"/>
  <c r="B8856" i="22"/>
  <c r="B8855" i="22"/>
  <c r="B8854" i="22"/>
  <c r="B8853" i="22"/>
  <c r="B8852" i="22"/>
  <c r="B8851" i="22"/>
  <c r="B8850" i="22"/>
  <c r="B8849" i="22"/>
  <c r="B8848" i="22"/>
  <c r="B8847" i="22"/>
  <c r="B8846" i="22"/>
  <c r="B8845" i="22"/>
  <c r="B8844" i="22"/>
  <c r="B8843" i="22"/>
  <c r="B8842" i="22"/>
  <c r="B8841" i="22"/>
  <c r="B8840" i="22"/>
  <c r="B8839" i="22"/>
  <c r="B8838" i="22"/>
  <c r="B8837" i="22"/>
  <c r="B8836" i="22"/>
  <c r="B8835" i="22"/>
  <c r="B8834" i="22"/>
  <c r="B8833" i="22"/>
  <c r="B8832" i="22"/>
  <c r="B8831" i="22"/>
  <c r="B8830" i="22"/>
  <c r="B8829" i="22"/>
  <c r="B8828" i="22"/>
  <c r="B8827" i="22"/>
  <c r="B8826" i="22"/>
  <c r="B8825" i="22"/>
  <c r="B8824" i="22"/>
  <c r="B8823" i="22"/>
  <c r="B8822" i="22"/>
  <c r="B8821" i="22"/>
  <c r="B8820" i="22"/>
  <c r="B8819" i="22"/>
  <c r="B8818" i="22"/>
  <c r="B8817" i="22"/>
  <c r="B8816" i="22"/>
  <c r="B8815" i="22"/>
  <c r="B8814" i="22"/>
  <c r="B8813" i="22"/>
  <c r="B8812" i="22"/>
  <c r="B8811" i="22"/>
  <c r="B8810" i="22"/>
  <c r="B8809" i="22"/>
  <c r="B8808" i="22"/>
  <c r="B8807" i="22"/>
  <c r="B8806" i="22"/>
  <c r="B8805" i="22"/>
  <c r="B8804" i="22"/>
  <c r="B8803" i="22"/>
  <c r="B8802" i="22"/>
  <c r="B8801" i="22"/>
  <c r="B8800" i="22"/>
  <c r="B8799" i="22"/>
  <c r="B8798" i="22"/>
  <c r="B8797" i="22"/>
  <c r="B8796" i="22"/>
  <c r="B8795" i="22"/>
  <c r="B8794" i="22"/>
  <c r="B8793" i="22"/>
  <c r="B8792" i="22"/>
  <c r="B8791" i="22"/>
  <c r="B8790" i="22"/>
  <c r="B8789" i="22"/>
  <c r="B8788" i="22"/>
  <c r="B8787" i="22"/>
  <c r="B8786" i="22"/>
  <c r="B8785" i="22"/>
  <c r="B8784" i="22"/>
  <c r="B8783" i="22"/>
  <c r="B8782" i="22"/>
  <c r="B8781" i="22"/>
  <c r="B8780" i="22"/>
  <c r="B8779" i="22"/>
  <c r="B8778" i="22"/>
  <c r="B8777" i="22"/>
  <c r="B8776" i="22"/>
  <c r="B8775" i="22"/>
  <c r="B8774" i="22"/>
  <c r="B8773" i="22"/>
  <c r="B8772" i="22"/>
  <c r="B8771" i="22"/>
  <c r="B8770" i="22"/>
  <c r="B8769" i="22"/>
  <c r="B8768" i="22"/>
  <c r="B8767" i="22"/>
  <c r="B8766" i="22"/>
  <c r="B8765" i="22"/>
  <c r="B8764" i="22"/>
  <c r="B8763" i="22"/>
  <c r="B8762" i="22"/>
  <c r="B8761" i="22"/>
  <c r="B8760" i="22"/>
  <c r="B8759" i="22"/>
  <c r="B8758" i="22"/>
  <c r="B8757" i="22"/>
  <c r="B8756" i="22"/>
  <c r="B8755" i="22"/>
  <c r="B8754" i="22"/>
  <c r="B8753" i="22"/>
  <c r="B8752" i="22"/>
  <c r="B8751" i="22"/>
  <c r="B8750" i="22"/>
  <c r="B8749" i="22"/>
  <c r="B8748" i="22"/>
  <c r="B8747" i="22"/>
  <c r="B8746" i="22"/>
  <c r="B8745" i="22"/>
  <c r="B8744" i="22"/>
  <c r="B8743" i="22"/>
  <c r="B8742" i="22"/>
  <c r="B8741" i="22"/>
  <c r="B8740" i="22"/>
  <c r="B8739" i="22"/>
  <c r="B8738" i="22"/>
  <c r="B8737" i="22"/>
  <c r="B8736" i="22"/>
  <c r="B8735" i="22"/>
  <c r="B8734" i="22"/>
  <c r="B8733" i="22"/>
  <c r="B8732" i="22"/>
  <c r="B8731" i="22"/>
  <c r="B8730" i="22"/>
  <c r="B8729" i="22"/>
  <c r="B8728" i="22"/>
  <c r="B8727" i="22"/>
  <c r="B8726" i="22"/>
  <c r="B8725" i="22"/>
  <c r="B8724" i="22"/>
  <c r="B8723" i="22"/>
  <c r="B8722" i="22"/>
  <c r="B8721" i="22"/>
  <c r="B8720" i="22"/>
  <c r="B8719" i="22"/>
  <c r="B8718" i="22"/>
  <c r="B8717" i="22"/>
  <c r="B8716" i="22"/>
  <c r="B8715" i="22"/>
  <c r="B8714" i="22"/>
  <c r="B8713" i="22"/>
  <c r="B8712" i="22"/>
  <c r="B8711" i="22"/>
  <c r="B8710" i="22"/>
  <c r="B8709" i="22"/>
  <c r="B8708" i="22"/>
  <c r="B8707" i="22"/>
  <c r="B8706" i="22"/>
  <c r="B8705" i="22"/>
  <c r="B8704" i="22"/>
  <c r="B8703" i="22"/>
  <c r="B8702" i="22"/>
  <c r="B8701" i="22"/>
  <c r="B8700" i="22"/>
  <c r="B8699" i="22"/>
  <c r="B8698" i="22"/>
  <c r="B8697" i="22"/>
  <c r="B8696" i="22"/>
  <c r="B8695" i="22"/>
  <c r="B8694" i="22"/>
  <c r="B8693" i="22"/>
  <c r="B8692" i="22"/>
  <c r="B8691" i="22"/>
  <c r="B8690" i="22"/>
  <c r="B8689" i="22"/>
  <c r="B8688" i="22"/>
  <c r="B8687" i="22"/>
  <c r="B8686" i="22"/>
  <c r="B8685" i="22"/>
  <c r="B8684" i="22"/>
  <c r="B8683" i="22"/>
  <c r="B8682" i="22"/>
  <c r="B8681" i="22"/>
  <c r="B8680" i="22"/>
  <c r="B8679" i="22"/>
  <c r="B8678" i="22"/>
  <c r="B8677" i="22"/>
  <c r="B8676" i="22"/>
  <c r="B8675" i="22"/>
  <c r="B8674" i="22"/>
  <c r="B8673" i="22"/>
  <c r="B8672" i="22"/>
  <c r="B8671" i="22"/>
  <c r="B8670" i="22"/>
  <c r="B8669" i="22"/>
  <c r="B8668" i="22"/>
  <c r="B8667" i="22"/>
  <c r="B8666" i="22"/>
  <c r="B8665" i="22"/>
  <c r="B8664" i="22"/>
  <c r="B8663" i="22"/>
  <c r="B8662" i="22"/>
  <c r="B8661" i="22"/>
  <c r="B8660" i="22"/>
  <c r="B8659" i="22"/>
  <c r="B8658" i="22"/>
  <c r="B8657" i="22"/>
  <c r="B8656" i="22"/>
  <c r="B8655" i="22"/>
  <c r="B8654" i="22"/>
  <c r="B8653" i="22"/>
  <c r="B8652" i="22"/>
  <c r="B8651" i="22"/>
  <c r="B8650" i="22"/>
  <c r="B8649" i="22"/>
  <c r="B8648" i="22"/>
  <c r="B8647" i="22"/>
  <c r="B8646" i="22"/>
  <c r="B8645" i="22"/>
  <c r="B8644" i="22"/>
  <c r="B8643" i="22"/>
  <c r="B8642" i="22"/>
  <c r="B8641" i="22"/>
  <c r="B8640" i="22"/>
  <c r="B8639" i="22"/>
  <c r="B8638" i="22"/>
  <c r="B8637" i="22"/>
  <c r="B8636" i="22"/>
  <c r="B8635" i="22"/>
  <c r="B8634" i="22"/>
  <c r="B8633" i="22"/>
  <c r="B8632" i="22"/>
  <c r="B8631" i="22"/>
  <c r="B8630" i="22"/>
  <c r="B8629" i="22"/>
  <c r="B8628" i="22"/>
  <c r="B8627" i="22"/>
  <c r="B8626" i="22"/>
  <c r="B8625" i="22"/>
  <c r="B8624" i="22"/>
  <c r="B8623" i="22"/>
  <c r="B8622" i="22"/>
  <c r="B8621" i="22"/>
  <c r="B8620" i="22"/>
  <c r="B8619" i="22"/>
  <c r="B8618" i="22"/>
  <c r="B8617" i="22"/>
  <c r="B8616" i="22"/>
  <c r="B8615" i="22"/>
  <c r="B8614" i="22"/>
  <c r="B8613" i="22"/>
  <c r="B8612" i="22"/>
  <c r="B8611" i="22"/>
  <c r="B8610" i="22"/>
  <c r="B8609" i="22"/>
  <c r="B8608" i="22"/>
  <c r="B8607" i="22"/>
  <c r="B8606" i="22"/>
  <c r="B8605" i="22"/>
  <c r="B8604" i="22"/>
  <c r="B8603" i="22"/>
  <c r="B8602" i="22"/>
  <c r="B8601" i="22"/>
  <c r="B8600" i="22"/>
  <c r="B8599" i="22"/>
  <c r="B8598" i="22"/>
  <c r="B8597" i="22"/>
  <c r="B8596" i="22"/>
  <c r="B8595" i="22"/>
  <c r="B8594" i="22"/>
  <c r="B8593" i="22"/>
  <c r="B8592" i="22"/>
  <c r="B8591" i="22"/>
  <c r="B8590" i="22"/>
  <c r="B8589" i="22"/>
  <c r="B8588" i="22"/>
  <c r="B8587" i="22"/>
  <c r="B8586" i="22"/>
  <c r="B8585" i="22"/>
  <c r="B8584" i="22"/>
  <c r="B8583" i="22"/>
  <c r="B8582" i="22"/>
  <c r="B8581" i="22"/>
  <c r="B8580" i="22"/>
  <c r="B8579" i="22"/>
  <c r="B8578" i="22"/>
  <c r="B8577" i="22"/>
  <c r="B8576" i="22"/>
  <c r="B8575" i="22"/>
  <c r="B8574" i="22"/>
  <c r="B8573" i="22"/>
  <c r="B8572" i="22"/>
  <c r="B8571" i="22"/>
  <c r="B8570" i="22"/>
  <c r="B8569" i="22"/>
  <c r="B8568" i="22"/>
  <c r="B8567" i="22"/>
  <c r="B8566" i="22"/>
  <c r="B8565" i="22"/>
  <c r="B8564" i="22"/>
  <c r="B8563" i="22"/>
  <c r="B8562" i="22"/>
  <c r="B8561" i="22"/>
  <c r="B8560" i="22"/>
  <c r="B8559" i="22"/>
  <c r="B8558" i="22"/>
  <c r="B8557" i="22"/>
  <c r="B8556" i="22"/>
  <c r="B8555" i="22"/>
  <c r="B8554" i="22"/>
  <c r="B8553" i="22"/>
  <c r="B8552" i="22"/>
  <c r="B8551" i="22"/>
  <c r="B8550" i="22"/>
  <c r="B8549" i="22"/>
  <c r="B8548" i="22"/>
  <c r="B8547" i="22"/>
  <c r="B8546" i="22"/>
  <c r="B8545" i="22"/>
  <c r="B8544" i="22"/>
  <c r="B8543" i="22"/>
  <c r="B8542" i="22"/>
  <c r="B8541" i="22"/>
  <c r="B8540" i="22"/>
  <c r="B8539" i="22"/>
  <c r="B8538" i="22"/>
  <c r="B8537" i="22"/>
  <c r="B8536" i="22"/>
  <c r="B8535" i="22"/>
  <c r="B8534" i="22"/>
  <c r="B8533" i="22"/>
  <c r="B8532" i="22"/>
  <c r="B8531" i="22"/>
  <c r="B8530" i="22"/>
  <c r="B8529" i="22"/>
  <c r="B8528" i="22"/>
  <c r="B8527" i="22"/>
  <c r="B8526" i="22"/>
  <c r="B8525" i="22"/>
  <c r="B8524" i="22"/>
  <c r="B8523" i="22"/>
  <c r="B8522" i="22"/>
  <c r="B8521" i="22"/>
  <c r="B8520" i="22"/>
  <c r="B8519" i="22"/>
  <c r="B8518" i="22"/>
  <c r="B8517" i="22"/>
  <c r="B8516" i="22"/>
  <c r="B8515" i="22"/>
  <c r="B8514" i="22"/>
  <c r="B8513" i="22"/>
  <c r="B8512" i="22"/>
  <c r="B8511" i="22"/>
  <c r="B8510" i="22"/>
  <c r="B8509" i="22"/>
  <c r="B8508" i="22"/>
  <c r="B8507" i="22"/>
  <c r="B8506" i="22"/>
  <c r="B8505" i="22"/>
  <c r="B8504" i="22"/>
  <c r="B8503" i="22"/>
  <c r="B8502" i="22"/>
  <c r="B8501" i="22"/>
  <c r="B8500" i="22"/>
  <c r="B8499" i="22"/>
  <c r="B8498" i="22"/>
  <c r="B8497" i="22"/>
  <c r="B8496" i="22"/>
  <c r="B8495" i="22"/>
  <c r="B8494" i="22"/>
  <c r="B8493" i="22"/>
  <c r="B8492" i="22"/>
  <c r="B8491" i="22"/>
  <c r="B8490" i="22"/>
  <c r="B8489" i="22"/>
  <c r="B8488" i="22"/>
  <c r="B8487" i="22"/>
  <c r="B8486" i="22"/>
  <c r="B8485" i="22"/>
  <c r="B8484" i="22"/>
  <c r="B8483" i="22"/>
  <c r="B8482" i="22"/>
  <c r="B8481" i="22"/>
  <c r="B8480" i="22"/>
  <c r="B8479" i="22"/>
  <c r="B8478" i="22"/>
  <c r="B8477" i="22"/>
  <c r="B8476" i="22"/>
  <c r="B8475" i="22"/>
  <c r="B8474" i="22"/>
  <c r="B8473" i="22"/>
  <c r="B8472" i="22"/>
  <c r="B8471" i="22"/>
  <c r="B8470" i="22"/>
  <c r="B8469" i="22"/>
  <c r="B8468" i="22"/>
  <c r="B8467" i="22"/>
  <c r="B8466" i="22"/>
  <c r="B8465" i="22"/>
  <c r="B8464" i="22"/>
  <c r="B8463" i="22"/>
  <c r="B8462" i="22"/>
  <c r="B8461" i="22"/>
  <c r="B8460" i="22"/>
  <c r="B8459" i="22"/>
  <c r="B8458" i="22"/>
  <c r="B8457" i="22"/>
  <c r="B8456" i="22"/>
  <c r="B8455" i="22"/>
  <c r="B8454" i="22"/>
  <c r="B8453" i="22"/>
  <c r="B8452" i="22"/>
  <c r="B8451" i="22"/>
  <c r="B8450" i="22"/>
  <c r="B8449" i="22"/>
  <c r="B8448" i="22"/>
  <c r="B8447" i="22"/>
  <c r="B8446" i="22"/>
  <c r="B8445" i="22"/>
  <c r="B8444" i="22"/>
  <c r="B8443" i="22"/>
  <c r="B8442" i="22"/>
  <c r="B8441" i="22"/>
  <c r="B8440" i="22"/>
  <c r="B8439" i="22"/>
  <c r="B8438" i="22"/>
  <c r="B8437" i="22"/>
  <c r="B8436" i="22"/>
  <c r="B8435" i="22"/>
  <c r="B8434" i="22"/>
  <c r="B8433" i="22"/>
  <c r="B8432" i="22"/>
  <c r="B8431" i="22"/>
  <c r="B8430" i="22"/>
  <c r="B8429" i="22"/>
  <c r="B8428" i="22"/>
  <c r="B8427" i="22"/>
  <c r="B8426" i="22"/>
  <c r="B8425" i="22"/>
  <c r="B8424" i="22"/>
  <c r="B8423" i="22"/>
  <c r="B8422" i="22"/>
  <c r="B8421" i="22"/>
  <c r="B8420" i="22"/>
  <c r="B8419" i="22"/>
  <c r="B8418" i="22"/>
  <c r="B8417" i="22"/>
  <c r="B8416" i="22"/>
  <c r="B8415" i="22"/>
  <c r="B8414" i="22"/>
  <c r="B8413" i="22"/>
  <c r="B8412" i="22"/>
  <c r="B8411" i="22"/>
  <c r="B8410" i="22"/>
  <c r="B8409" i="22"/>
  <c r="B8408" i="22"/>
  <c r="B8407" i="22"/>
  <c r="B8406" i="22"/>
  <c r="B8405" i="22"/>
  <c r="B8404" i="22"/>
  <c r="B8403" i="22"/>
  <c r="B8402" i="22"/>
  <c r="B8401" i="22"/>
  <c r="B8400" i="22"/>
  <c r="B8399" i="22"/>
  <c r="B8398" i="22"/>
  <c r="B8397" i="22"/>
  <c r="B8396" i="22"/>
  <c r="B8395" i="22"/>
  <c r="B8394" i="22"/>
  <c r="B8393" i="22"/>
  <c r="B8392" i="22"/>
  <c r="B8391" i="22"/>
  <c r="B8390" i="22"/>
  <c r="B8389" i="22"/>
  <c r="B8388" i="22"/>
  <c r="B8387" i="22"/>
  <c r="B8386" i="22"/>
  <c r="B8385" i="22"/>
  <c r="B8384" i="22"/>
  <c r="B8383" i="22"/>
  <c r="B8382" i="22"/>
  <c r="B8381" i="22"/>
  <c r="B8380" i="22"/>
  <c r="B8379" i="22"/>
  <c r="B8378" i="22"/>
  <c r="B8377" i="22"/>
  <c r="B8376" i="22"/>
  <c r="B8375" i="22"/>
  <c r="B8374" i="22"/>
  <c r="B8373" i="22"/>
  <c r="B8372" i="22"/>
  <c r="B8371" i="22"/>
  <c r="B8370" i="22"/>
  <c r="B8369" i="22"/>
  <c r="B8368" i="22"/>
  <c r="B8367" i="22"/>
  <c r="B8366" i="22"/>
  <c r="B8365" i="22"/>
  <c r="B8364" i="22"/>
  <c r="B8363" i="22"/>
  <c r="B8362" i="22"/>
  <c r="B8361" i="22"/>
  <c r="B8360" i="22"/>
  <c r="B8359" i="22"/>
  <c r="B8358" i="22"/>
  <c r="B8357" i="22"/>
  <c r="B8356" i="22"/>
  <c r="B8355" i="22"/>
  <c r="B8354" i="22"/>
  <c r="B8353" i="22"/>
  <c r="B8352" i="22"/>
  <c r="B8351" i="22"/>
  <c r="B8350" i="22"/>
  <c r="B8349" i="22"/>
  <c r="B8348" i="22"/>
  <c r="B8347" i="22"/>
  <c r="B8346" i="22"/>
  <c r="B8345" i="22"/>
  <c r="B8344" i="22"/>
  <c r="B8343" i="22"/>
  <c r="B8342" i="22"/>
  <c r="B8341" i="22"/>
  <c r="B8340" i="22"/>
  <c r="B8339" i="22"/>
  <c r="B8338" i="22"/>
  <c r="B8337" i="22"/>
  <c r="B8336" i="22"/>
  <c r="B8335" i="22"/>
  <c r="B8334" i="22"/>
  <c r="B8333" i="22"/>
  <c r="B8332" i="22"/>
  <c r="B8331" i="22"/>
  <c r="B8330" i="22"/>
  <c r="B8329" i="22"/>
  <c r="B8328" i="22"/>
  <c r="B8327" i="22"/>
  <c r="B8326" i="22"/>
  <c r="B8325" i="22"/>
  <c r="B8324" i="22"/>
  <c r="B8323" i="22"/>
  <c r="B8322" i="22"/>
  <c r="B8321" i="22"/>
  <c r="B8320" i="22"/>
  <c r="B8319" i="22"/>
  <c r="B8318" i="22"/>
  <c r="B8317" i="22"/>
  <c r="B8316" i="22"/>
  <c r="B8315" i="22"/>
  <c r="B8314" i="22"/>
  <c r="B8313" i="22"/>
  <c r="B8312" i="22"/>
  <c r="B8311" i="22"/>
  <c r="B8310" i="22"/>
  <c r="B8309" i="22"/>
  <c r="B8308" i="22"/>
  <c r="B8307" i="22"/>
  <c r="B8306" i="22"/>
  <c r="B8305" i="22"/>
  <c r="B8304" i="22"/>
  <c r="B8303" i="22"/>
  <c r="B8302" i="22"/>
  <c r="B8301" i="22"/>
  <c r="B8300" i="22"/>
  <c r="B8299" i="22"/>
  <c r="B8298" i="22"/>
  <c r="B8297" i="22"/>
  <c r="B8296" i="22"/>
  <c r="B8295" i="22"/>
  <c r="B8294" i="22"/>
  <c r="B8293" i="22"/>
  <c r="B8292" i="22"/>
  <c r="B8291" i="22"/>
  <c r="B8290" i="22"/>
  <c r="B8289" i="22"/>
  <c r="B8288" i="22"/>
  <c r="B8287" i="22"/>
  <c r="B8286" i="22"/>
  <c r="B8285" i="22"/>
  <c r="B8284" i="22"/>
  <c r="B8283" i="22"/>
  <c r="B8282" i="22"/>
  <c r="B8281" i="22"/>
  <c r="B8280" i="22"/>
  <c r="B8279" i="22"/>
  <c r="B8278" i="22"/>
  <c r="B8277" i="22"/>
  <c r="B8276" i="22"/>
  <c r="B8275" i="22"/>
  <c r="B8274" i="22"/>
  <c r="B8273" i="22"/>
  <c r="B8272" i="22"/>
  <c r="B8271" i="22"/>
  <c r="B8270" i="22"/>
  <c r="B8269" i="22"/>
  <c r="B8268" i="22"/>
  <c r="B8267" i="22"/>
  <c r="B8266" i="22"/>
  <c r="B8265" i="22"/>
  <c r="B8264" i="22"/>
  <c r="B8263" i="22"/>
  <c r="B8262" i="22"/>
  <c r="B8261" i="22"/>
  <c r="B8260" i="22"/>
  <c r="B8259" i="22"/>
  <c r="B8258" i="22"/>
  <c r="B8257" i="22"/>
  <c r="B8256" i="22"/>
  <c r="B8255" i="22"/>
  <c r="B8254" i="22"/>
  <c r="B8253" i="22"/>
  <c r="B8252" i="22"/>
  <c r="B8251" i="22"/>
  <c r="B8250" i="22"/>
  <c r="B8249" i="22"/>
  <c r="B8248" i="22"/>
  <c r="B8247" i="22"/>
  <c r="B8246" i="22"/>
  <c r="B8245" i="22"/>
  <c r="B8244" i="22"/>
  <c r="B8243" i="22"/>
  <c r="B8242" i="22"/>
  <c r="B8241" i="22"/>
  <c r="B8240" i="22"/>
  <c r="B8239" i="22"/>
  <c r="B8238" i="22"/>
  <c r="B8237" i="22"/>
  <c r="B8236" i="22"/>
  <c r="B8235" i="22"/>
  <c r="B8234" i="22"/>
  <c r="B8233" i="22"/>
  <c r="B8232" i="22"/>
  <c r="B8231" i="22"/>
  <c r="B8230" i="22"/>
  <c r="B8229" i="22"/>
  <c r="B8228" i="22"/>
  <c r="B8227" i="22"/>
  <c r="B8226" i="22"/>
  <c r="B8225" i="22"/>
  <c r="B8224" i="22"/>
  <c r="B8223" i="22"/>
  <c r="B8222" i="22"/>
  <c r="B8221" i="22"/>
  <c r="B8220" i="22"/>
  <c r="B8219" i="22"/>
  <c r="B8218" i="22"/>
  <c r="B8217" i="22"/>
  <c r="B8216" i="22"/>
  <c r="B8215" i="22"/>
  <c r="B8214" i="22"/>
  <c r="B8213" i="22"/>
  <c r="B8212" i="22"/>
  <c r="B8211" i="22"/>
  <c r="B8210" i="22"/>
  <c r="B8209" i="22"/>
  <c r="B8208" i="22"/>
  <c r="B8207" i="22"/>
  <c r="B8206" i="22"/>
  <c r="B8205" i="22"/>
  <c r="B8204" i="22"/>
  <c r="B8203" i="22"/>
  <c r="B8202" i="22"/>
  <c r="B8201" i="22"/>
  <c r="B8200" i="22"/>
  <c r="B8199" i="22"/>
  <c r="B8198" i="22"/>
  <c r="B8197" i="22"/>
  <c r="B8196" i="22"/>
  <c r="B8195" i="22"/>
  <c r="B8194" i="22"/>
  <c r="B8193" i="22"/>
  <c r="B8192" i="22"/>
  <c r="B8191" i="22"/>
  <c r="B8190" i="22"/>
  <c r="B8189" i="22"/>
  <c r="B8188" i="22"/>
  <c r="B8187" i="22"/>
  <c r="B8186" i="22"/>
  <c r="B8185" i="22"/>
  <c r="B8184" i="22"/>
  <c r="B8183" i="22"/>
  <c r="B8182" i="22"/>
  <c r="B8181" i="22"/>
  <c r="B8180" i="22"/>
  <c r="B8179" i="22"/>
  <c r="B8178" i="22"/>
  <c r="B8177" i="22"/>
  <c r="B8176" i="22"/>
  <c r="B8175" i="22"/>
  <c r="B8174" i="22"/>
  <c r="B8173" i="22"/>
  <c r="B8172" i="22"/>
  <c r="B8171" i="22"/>
  <c r="B8170" i="22"/>
  <c r="B8169" i="22"/>
  <c r="B8168" i="22"/>
  <c r="B8167" i="22"/>
  <c r="B8166" i="22"/>
  <c r="B8165" i="22"/>
  <c r="B8164" i="22"/>
  <c r="B8163" i="22"/>
  <c r="B8162" i="22"/>
  <c r="B8161" i="22"/>
  <c r="B8160" i="22"/>
  <c r="B8159" i="22"/>
  <c r="B8158" i="22"/>
  <c r="B8157" i="22"/>
  <c r="B8156" i="22"/>
  <c r="B8155" i="22"/>
  <c r="B8154" i="22"/>
  <c r="B8153" i="22"/>
  <c r="B8152" i="22"/>
  <c r="B8151" i="22"/>
  <c r="B8150" i="22"/>
  <c r="B8149" i="22"/>
  <c r="B8148" i="22"/>
  <c r="B8147" i="22"/>
  <c r="B8146" i="22"/>
  <c r="B8145" i="22"/>
  <c r="B8144" i="22"/>
  <c r="B8143" i="22"/>
  <c r="B8142" i="22"/>
  <c r="B8141" i="22"/>
  <c r="B8140" i="22"/>
  <c r="B8139" i="22"/>
  <c r="B8138" i="22"/>
  <c r="B8137" i="22"/>
  <c r="B8136" i="22"/>
  <c r="B8135" i="22"/>
  <c r="B8134" i="22"/>
  <c r="B8133" i="22"/>
  <c r="B8132" i="22"/>
  <c r="B8131" i="22"/>
  <c r="B8130" i="22"/>
  <c r="B8129" i="22"/>
  <c r="B8128" i="22"/>
  <c r="B8127" i="22"/>
  <c r="B8126" i="22"/>
  <c r="B8125" i="22"/>
  <c r="B8124" i="22"/>
  <c r="B8123" i="22"/>
  <c r="B8122" i="22"/>
  <c r="B8121" i="22"/>
  <c r="B8120" i="22"/>
  <c r="B8119" i="22"/>
  <c r="B8118" i="22"/>
  <c r="B8117" i="22"/>
  <c r="B8116" i="22"/>
  <c r="B8115" i="22"/>
  <c r="B8114" i="22"/>
  <c r="B8113" i="22"/>
  <c r="B8112" i="22"/>
  <c r="B8111" i="22"/>
  <c r="B8110" i="22"/>
  <c r="B8109" i="22"/>
  <c r="B8108" i="22"/>
  <c r="B8107" i="22"/>
  <c r="B8106" i="22"/>
  <c r="B8105" i="22"/>
  <c r="B8104" i="22"/>
  <c r="B8103" i="22"/>
  <c r="B8102" i="22"/>
  <c r="B8101" i="22"/>
  <c r="B8100" i="22"/>
  <c r="B8099" i="22"/>
  <c r="B8098" i="22"/>
  <c r="B8097" i="22"/>
  <c r="B8096" i="22"/>
  <c r="B8095" i="22"/>
  <c r="B8094" i="22"/>
  <c r="B8093" i="22"/>
  <c r="B8092" i="22"/>
  <c r="B8091" i="22"/>
  <c r="B8090" i="22"/>
  <c r="B8089" i="22"/>
  <c r="B8088" i="22"/>
  <c r="B8087" i="22"/>
  <c r="B8086" i="22"/>
  <c r="B8085" i="22"/>
  <c r="B8084" i="22"/>
  <c r="B8083" i="22"/>
  <c r="B8082" i="22"/>
  <c r="B8081" i="22"/>
  <c r="B8080" i="22"/>
  <c r="B8079" i="22"/>
  <c r="B8078" i="22"/>
  <c r="B8077" i="22"/>
  <c r="B8076" i="22"/>
  <c r="B8075" i="22"/>
  <c r="B8074" i="22"/>
  <c r="B8073" i="22"/>
  <c r="B8072" i="22"/>
  <c r="B8071" i="22"/>
  <c r="B8070" i="22"/>
  <c r="B8069" i="22"/>
  <c r="B8068" i="22"/>
  <c r="B8067" i="22"/>
  <c r="B8066" i="22"/>
  <c r="B8065" i="22"/>
  <c r="B8064" i="22"/>
  <c r="B8063" i="22"/>
  <c r="B8062" i="22"/>
  <c r="B8061" i="22"/>
  <c r="B8060" i="22"/>
  <c r="B8059" i="22"/>
  <c r="B8058" i="22"/>
  <c r="B8057" i="22"/>
  <c r="B8056" i="22"/>
  <c r="B8055" i="22"/>
  <c r="B8054" i="22"/>
  <c r="B8053" i="22"/>
  <c r="B8052" i="22"/>
  <c r="B8051" i="22"/>
  <c r="B8050" i="22"/>
  <c r="B8049" i="22"/>
  <c r="B8048" i="22"/>
  <c r="B8047" i="22"/>
  <c r="B8046" i="22"/>
  <c r="B8045" i="22"/>
  <c r="B8044" i="22"/>
  <c r="B8043" i="22"/>
  <c r="B8042" i="22"/>
  <c r="B8041" i="22"/>
  <c r="B8040" i="22"/>
  <c r="B8039" i="22"/>
  <c r="B8038" i="22"/>
  <c r="B8037" i="22"/>
  <c r="B8036" i="22"/>
  <c r="B8035" i="22"/>
  <c r="B8034" i="22"/>
  <c r="B8033" i="22"/>
  <c r="B8032" i="22"/>
  <c r="B8031" i="22"/>
  <c r="B8030" i="22"/>
  <c r="B8029" i="22"/>
  <c r="B8028" i="22"/>
  <c r="B8027" i="22"/>
  <c r="B8026" i="22"/>
  <c r="B8025" i="22"/>
  <c r="B8024" i="22"/>
  <c r="B8023" i="22"/>
  <c r="B8022" i="22"/>
  <c r="B8021" i="22"/>
  <c r="B8020" i="22"/>
  <c r="B8019" i="22"/>
  <c r="B8018" i="22"/>
  <c r="B8017" i="22"/>
  <c r="B8016" i="22"/>
  <c r="B8015" i="22"/>
  <c r="B8014" i="22"/>
  <c r="B8013" i="22"/>
  <c r="B8012" i="22"/>
  <c r="B8011" i="22"/>
  <c r="B8010" i="22"/>
  <c r="B8009" i="22"/>
  <c r="B8008" i="22"/>
  <c r="B8007" i="22"/>
  <c r="B8006" i="22"/>
  <c r="B8005" i="22"/>
  <c r="B8004" i="22"/>
  <c r="B8003" i="22"/>
  <c r="B8002" i="22"/>
  <c r="B8001" i="22"/>
  <c r="B8000" i="22"/>
  <c r="B7999" i="22"/>
  <c r="B7998" i="22"/>
  <c r="B7997" i="22"/>
  <c r="B7996" i="22"/>
  <c r="B7995" i="22"/>
  <c r="B7994" i="22"/>
  <c r="B7993" i="22"/>
  <c r="B7992" i="22"/>
  <c r="B7991" i="22"/>
  <c r="B7990" i="22"/>
  <c r="B7989" i="22"/>
  <c r="B7988" i="22"/>
  <c r="B7987" i="22"/>
  <c r="B7986" i="22"/>
  <c r="B7985" i="22"/>
  <c r="B7984" i="22"/>
  <c r="B7983" i="22"/>
  <c r="B7982" i="22"/>
  <c r="B7981" i="22"/>
  <c r="B7980" i="22"/>
  <c r="B7979" i="22"/>
  <c r="B7978" i="22"/>
  <c r="B7977" i="22"/>
  <c r="B7976" i="22"/>
  <c r="B7975" i="22"/>
  <c r="B7974" i="22"/>
  <c r="B7973" i="22"/>
  <c r="B7972" i="22"/>
  <c r="B7971" i="22"/>
  <c r="B7970" i="22"/>
  <c r="B7969" i="22"/>
  <c r="B7968" i="22"/>
  <c r="B7967" i="22"/>
  <c r="B7966" i="22"/>
  <c r="B7965" i="22"/>
  <c r="B7964" i="22"/>
  <c r="B7963" i="22"/>
  <c r="B7962" i="22"/>
  <c r="B7961" i="22"/>
  <c r="B7960" i="22"/>
  <c r="B7959" i="22"/>
  <c r="B7958" i="22"/>
  <c r="B7957" i="22"/>
  <c r="B7956" i="22"/>
  <c r="B7955" i="22"/>
  <c r="B7954" i="22"/>
  <c r="B7953" i="22"/>
  <c r="B7952" i="22"/>
  <c r="B7951" i="22"/>
  <c r="B7950" i="22"/>
  <c r="B7949" i="22"/>
  <c r="B7948" i="22"/>
  <c r="B7947" i="22"/>
  <c r="B7946" i="22"/>
  <c r="B7945" i="22"/>
  <c r="B7944" i="22"/>
  <c r="B7943" i="22"/>
  <c r="B7942" i="22"/>
  <c r="B7941" i="22"/>
  <c r="B7940" i="22"/>
  <c r="B7939" i="22"/>
  <c r="B7938" i="22"/>
  <c r="B7937" i="22"/>
  <c r="B7936" i="22"/>
  <c r="B7935" i="22"/>
  <c r="B7934" i="22"/>
  <c r="B7933" i="22"/>
  <c r="B7932" i="22"/>
  <c r="B7931" i="22"/>
  <c r="B7930" i="22"/>
  <c r="B7929" i="22"/>
  <c r="B7928" i="22"/>
  <c r="B7927" i="22"/>
  <c r="B7926" i="22"/>
  <c r="B7925" i="22"/>
  <c r="B7924" i="22"/>
  <c r="B7923" i="22"/>
  <c r="B7922" i="22"/>
  <c r="B7921" i="22"/>
  <c r="B7920" i="22"/>
  <c r="B7919" i="22"/>
  <c r="B7918" i="22"/>
  <c r="B7917" i="22"/>
  <c r="B7916" i="22"/>
  <c r="B7915" i="22"/>
  <c r="B7914" i="22"/>
  <c r="B7913" i="22"/>
  <c r="B7912" i="22"/>
  <c r="B7911" i="22"/>
  <c r="B7910" i="22"/>
  <c r="B7909" i="22"/>
  <c r="B7908" i="22"/>
  <c r="B7907" i="22"/>
  <c r="B7906" i="22"/>
  <c r="B7905" i="22"/>
  <c r="B7904" i="22"/>
  <c r="B7903" i="22"/>
  <c r="B7902" i="22"/>
  <c r="B7901" i="22"/>
  <c r="B7900" i="22"/>
  <c r="B7899" i="22"/>
  <c r="B7898" i="22"/>
  <c r="B7897" i="22"/>
  <c r="B7896" i="22"/>
  <c r="B7895" i="22"/>
  <c r="B7894" i="22"/>
  <c r="B7893" i="22"/>
  <c r="B7892" i="22"/>
  <c r="B7891" i="22"/>
  <c r="B7890" i="22"/>
  <c r="B7889" i="22"/>
  <c r="B7888" i="22"/>
  <c r="B7887" i="22"/>
  <c r="B7886" i="22"/>
  <c r="B7885" i="22"/>
  <c r="B7884" i="22"/>
  <c r="B7883" i="22"/>
  <c r="B7882" i="22"/>
  <c r="B7881" i="22"/>
  <c r="B7880" i="22"/>
  <c r="B7879" i="22"/>
  <c r="B7878" i="22"/>
  <c r="B7877" i="22"/>
  <c r="B7876" i="22"/>
  <c r="B7875" i="22"/>
  <c r="B7874" i="22"/>
  <c r="B7873" i="22"/>
  <c r="B7872" i="22"/>
  <c r="B7871" i="22"/>
  <c r="B7870" i="22"/>
  <c r="B7869" i="22"/>
  <c r="B7868" i="22"/>
  <c r="B7867" i="22"/>
  <c r="B7866" i="22"/>
  <c r="B7865" i="22"/>
  <c r="B7864" i="22"/>
  <c r="B7863" i="22"/>
  <c r="B7862" i="22"/>
  <c r="B7861" i="22"/>
  <c r="B7860" i="22"/>
  <c r="B7859" i="22"/>
  <c r="B7858" i="22"/>
  <c r="B7857" i="22"/>
  <c r="B7856" i="22"/>
  <c r="B7855" i="22"/>
  <c r="B7854" i="22"/>
  <c r="B7853" i="22"/>
  <c r="B7852" i="22"/>
  <c r="B7851" i="22"/>
  <c r="B7850" i="22"/>
  <c r="B7849" i="22"/>
  <c r="B7848" i="22"/>
  <c r="B7847" i="22"/>
  <c r="B7846" i="22"/>
  <c r="B7845" i="22"/>
  <c r="B7844" i="22"/>
  <c r="B7843" i="22"/>
  <c r="B7842" i="22"/>
  <c r="B7841" i="22"/>
  <c r="B7840" i="22"/>
  <c r="B7839" i="22"/>
  <c r="B7838" i="22"/>
  <c r="B7837" i="22"/>
  <c r="B7836" i="22"/>
  <c r="B7835" i="22"/>
  <c r="B7834" i="22"/>
  <c r="B7833" i="22"/>
  <c r="B7832" i="22"/>
  <c r="B7831" i="22"/>
  <c r="B7830" i="22"/>
  <c r="B7829" i="22"/>
  <c r="B7828" i="22"/>
  <c r="B7827" i="22"/>
  <c r="B7826" i="22"/>
  <c r="B7825" i="22"/>
  <c r="B7824" i="22"/>
  <c r="B7823" i="22"/>
  <c r="B7822" i="22"/>
  <c r="B7821" i="22"/>
  <c r="B7820" i="22"/>
  <c r="B7819" i="22"/>
  <c r="B7818" i="22"/>
  <c r="B7817" i="22"/>
  <c r="B7816" i="22"/>
  <c r="B7815" i="22"/>
  <c r="B7814" i="22"/>
  <c r="B7813" i="22"/>
  <c r="B7812" i="22"/>
  <c r="B7811" i="22"/>
  <c r="B7810" i="22"/>
  <c r="B7809" i="22"/>
  <c r="B7808" i="22"/>
  <c r="B7807" i="22"/>
  <c r="B7806" i="22"/>
  <c r="B7805" i="22"/>
  <c r="B7804" i="22"/>
  <c r="B7803" i="22"/>
  <c r="B7802" i="22"/>
  <c r="B7801" i="22"/>
  <c r="B7800" i="22"/>
  <c r="B7799" i="22"/>
  <c r="B7798" i="22"/>
  <c r="B7797" i="22"/>
  <c r="B7796" i="22"/>
  <c r="B7795" i="22"/>
  <c r="B7794" i="22"/>
  <c r="B7793" i="22"/>
  <c r="B7792" i="22"/>
  <c r="B7791" i="22"/>
  <c r="B7790" i="22"/>
  <c r="B7789" i="22"/>
  <c r="B7788" i="22"/>
  <c r="B7787" i="22"/>
  <c r="B7786" i="22"/>
  <c r="B7785" i="22"/>
  <c r="B7784" i="22"/>
  <c r="B7783" i="22"/>
  <c r="B7782" i="22"/>
  <c r="B7781" i="22"/>
  <c r="B7780" i="22"/>
  <c r="B7779" i="22"/>
  <c r="B7778" i="22"/>
  <c r="B7777" i="22"/>
  <c r="B7776" i="22"/>
  <c r="B7775" i="22"/>
  <c r="B7774" i="22"/>
  <c r="B7773" i="22"/>
  <c r="B7772" i="22"/>
  <c r="B7771" i="22"/>
  <c r="B7770" i="22"/>
  <c r="B7769" i="22"/>
  <c r="B7768" i="22"/>
  <c r="B7767" i="22"/>
  <c r="B7766" i="22"/>
  <c r="B7765" i="22"/>
  <c r="B7764" i="22"/>
  <c r="B7763" i="22"/>
  <c r="B7762" i="22"/>
  <c r="B7761" i="22"/>
  <c r="B7760" i="22"/>
  <c r="B7759" i="22"/>
  <c r="B7758" i="22"/>
  <c r="B7757" i="22"/>
  <c r="B7756" i="22"/>
  <c r="B7755" i="22"/>
  <c r="B7754" i="22"/>
  <c r="B7753" i="22"/>
  <c r="B7752" i="22"/>
  <c r="B7751" i="22"/>
  <c r="B7750" i="22"/>
  <c r="B7749" i="22"/>
  <c r="B7748" i="22"/>
  <c r="B7747" i="22"/>
  <c r="B7746" i="22"/>
  <c r="B7745" i="22"/>
  <c r="B7744" i="22"/>
  <c r="B7743" i="22"/>
  <c r="B7742" i="22"/>
  <c r="B7741" i="22"/>
  <c r="B7740" i="22"/>
  <c r="B7739" i="22"/>
  <c r="B7738" i="22"/>
  <c r="B7737" i="22"/>
  <c r="B7736" i="22"/>
  <c r="B7735" i="22"/>
  <c r="B7734" i="22"/>
  <c r="B7733" i="22"/>
  <c r="B7732" i="22"/>
  <c r="B7731" i="22"/>
  <c r="B7730" i="22"/>
  <c r="B7729" i="22"/>
  <c r="B7728" i="22"/>
  <c r="B7727" i="22"/>
  <c r="B7726" i="22"/>
  <c r="B7725" i="22"/>
  <c r="B7724" i="22"/>
  <c r="B7723" i="22"/>
  <c r="B7722" i="22"/>
  <c r="B7721" i="22"/>
  <c r="B7720" i="22"/>
  <c r="B7719" i="22"/>
  <c r="B7718" i="22"/>
  <c r="B7717" i="22"/>
  <c r="B7716" i="22"/>
  <c r="B7715" i="22"/>
  <c r="B7714" i="22"/>
  <c r="B7713" i="22"/>
  <c r="B7712" i="22"/>
  <c r="B7711" i="22"/>
  <c r="B7710" i="22"/>
  <c r="B7709" i="22"/>
  <c r="B7708" i="22"/>
  <c r="B7707" i="22"/>
  <c r="B7706" i="22"/>
  <c r="B7705" i="22"/>
  <c r="B7704" i="22"/>
  <c r="B7703" i="22"/>
  <c r="B7702" i="22"/>
  <c r="B7701" i="22"/>
  <c r="B7700" i="22"/>
  <c r="B7699" i="22"/>
  <c r="B7698" i="22"/>
  <c r="B7697" i="22"/>
  <c r="B7696" i="22"/>
  <c r="B7695" i="22"/>
  <c r="B7694" i="22"/>
  <c r="B7693" i="22"/>
  <c r="B7692" i="22"/>
  <c r="B7691" i="22"/>
  <c r="B7690" i="22"/>
  <c r="B7689" i="22"/>
  <c r="B7688" i="22"/>
  <c r="B7687" i="22"/>
  <c r="B7686" i="22"/>
  <c r="B7685" i="22"/>
  <c r="B7684" i="22"/>
  <c r="B7683" i="22"/>
  <c r="B7682" i="22"/>
  <c r="B7681" i="22"/>
  <c r="B7680" i="22"/>
  <c r="B7679" i="22"/>
  <c r="B7678" i="22"/>
  <c r="B7677" i="22"/>
  <c r="B7676" i="22"/>
  <c r="B7675" i="22"/>
  <c r="B7674" i="22"/>
  <c r="B7673" i="22"/>
  <c r="B7672" i="22"/>
  <c r="B7671" i="22"/>
  <c r="B7670" i="22"/>
  <c r="B7669" i="22"/>
  <c r="B7668" i="22"/>
  <c r="B7667" i="22"/>
  <c r="B7666" i="22"/>
  <c r="B7665" i="22"/>
  <c r="B7664" i="22"/>
  <c r="B7663" i="22"/>
  <c r="B7662" i="22"/>
  <c r="B7661" i="22"/>
  <c r="B7660" i="22"/>
  <c r="B7659" i="22"/>
  <c r="B7658" i="22"/>
  <c r="B7657" i="22"/>
  <c r="B7656" i="22"/>
  <c r="B7655" i="22"/>
  <c r="B7654" i="22"/>
  <c r="B7653" i="22"/>
  <c r="B7652" i="22"/>
  <c r="B7651" i="22"/>
  <c r="B7650" i="22"/>
  <c r="B7649" i="22"/>
  <c r="B7648" i="22"/>
  <c r="B7647" i="22"/>
  <c r="B7646" i="22"/>
  <c r="B7645" i="22"/>
  <c r="B7644" i="22"/>
  <c r="B7643" i="22"/>
  <c r="B7642" i="22"/>
  <c r="B7641" i="22"/>
  <c r="B7640" i="22"/>
  <c r="B7639" i="22"/>
  <c r="B7638" i="22"/>
  <c r="B7637" i="22"/>
  <c r="B7636" i="22"/>
  <c r="B7635" i="22"/>
  <c r="B7634" i="22"/>
  <c r="B7633" i="22"/>
  <c r="B7632" i="22"/>
  <c r="B7631" i="22"/>
  <c r="B7630" i="22"/>
  <c r="B7629" i="22"/>
  <c r="B7628" i="22"/>
  <c r="B7627" i="22"/>
  <c r="B7626" i="22"/>
  <c r="B7625" i="22"/>
  <c r="B7624" i="22"/>
  <c r="B7623" i="22"/>
  <c r="B7622" i="22"/>
  <c r="B7621" i="22"/>
  <c r="B7620" i="22"/>
  <c r="B7619" i="22"/>
  <c r="B7618" i="22"/>
  <c r="B7617" i="22"/>
  <c r="B7616" i="22"/>
  <c r="B7615" i="22"/>
  <c r="B7614" i="22"/>
  <c r="B7613" i="22"/>
  <c r="B7612" i="22"/>
  <c r="B7611" i="22"/>
  <c r="B7610" i="22"/>
  <c r="B7609" i="22"/>
  <c r="B7608" i="22"/>
  <c r="B7607" i="22"/>
  <c r="B7606" i="22"/>
  <c r="B7605" i="22"/>
  <c r="B7604" i="22"/>
  <c r="B7603" i="22"/>
  <c r="B7602" i="22"/>
  <c r="B7601" i="22"/>
  <c r="B7600" i="22"/>
  <c r="B7599" i="22"/>
  <c r="B7598" i="22"/>
  <c r="B7597" i="22"/>
  <c r="B7596" i="22"/>
  <c r="B7595" i="22"/>
  <c r="B7594" i="22"/>
  <c r="B7593" i="22"/>
  <c r="B7592" i="22"/>
  <c r="B7591" i="22"/>
  <c r="B7590" i="22"/>
  <c r="B7589" i="22"/>
  <c r="B7588" i="22"/>
  <c r="B7587" i="22"/>
  <c r="B7586" i="22"/>
  <c r="B7585" i="22"/>
  <c r="B7584" i="22"/>
  <c r="B7583" i="22"/>
  <c r="B7582" i="22"/>
  <c r="B7581" i="22"/>
  <c r="B7580" i="22"/>
  <c r="B7579" i="22"/>
  <c r="B7578" i="22"/>
  <c r="B7577" i="22"/>
  <c r="B7576" i="22"/>
  <c r="B7575" i="22"/>
  <c r="B7574" i="22"/>
  <c r="B7573" i="22"/>
  <c r="B7572" i="22"/>
  <c r="B7571" i="22"/>
  <c r="B7570" i="22"/>
  <c r="B7569" i="22"/>
  <c r="B7568" i="22"/>
  <c r="B7567" i="22"/>
  <c r="B7566" i="22"/>
  <c r="B7565" i="22"/>
  <c r="B7564" i="22"/>
  <c r="B7563" i="22"/>
  <c r="B7562" i="22"/>
  <c r="B7561" i="22"/>
  <c r="B7560" i="22"/>
  <c r="B7559" i="22"/>
  <c r="B7558" i="22"/>
  <c r="B7557" i="22"/>
  <c r="B7556" i="22"/>
  <c r="B7555" i="22"/>
  <c r="B7554" i="22"/>
  <c r="B7553" i="22"/>
  <c r="B7552" i="22"/>
  <c r="B7551" i="22"/>
  <c r="B7550" i="22"/>
  <c r="B7549" i="22"/>
  <c r="B7548" i="22"/>
  <c r="B7547" i="22"/>
  <c r="B7546" i="22"/>
  <c r="B7545" i="22"/>
  <c r="B7544" i="22"/>
  <c r="B7543" i="22"/>
  <c r="B7542" i="22"/>
  <c r="B7541" i="22"/>
  <c r="B7540" i="22"/>
  <c r="B7539" i="22"/>
  <c r="B7538" i="22"/>
  <c r="B7537" i="22"/>
  <c r="B7536" i="22"/>
  <c r="B7535" i="22"/>
  <c r="B7534" i="22"/>
  <c r="B7533" i="22"/>
  <c r="B7532" i="22"/>
  <c r="B7531" i="22"/>
  <c r="B7530" i="22"/>
  <c r="B7529" i="22"/>
  <c r="B7528" i="22"/>
  <c r="B7527" i="22"/>
  <c r="B7526" i="22"/>
  <c r="B7525" i="22"/>
  <c r="B7524" i="22"/>
  <c r="B7523" i="22"/>
  <c r="B7522" i="22"/>
  <c r="B7521" i="22"/>
  <c r="B7520" i="22"/>
  <c r="B7519" i="22"/>
  <c r="B7518" i="22"/>
  <c r="B7517" i="22"/>
  <c r="B7516" i="22"/>
  <c r="B7515" i="22"/>
  <c r="B7514" i="22"/>
  <c r="B7513" i="22"/>
  <c r="B7512" i="22"/>
  <c r="B7511" i="22"/>
  <c r="B7510" i="22"/>
  <c r="B7509" i="22"/>
  <c r="B7508" i="22"/>
  <c r="B7507" i="22"/>
  <c r="B7506" i="22"/>
  <c r="B7505" i="22"/>
  <c r="B7504" i="22"/>
  <c r="B7503" i="22"/>
  <c r="B7502" i="22"/>
  <c r="B7501" i="22"/>
  <c r="B7500" i="22"/>
  <c r="B7499" i="22"/>
  <c r="B7498" i="22"/>
  <c r="B7497" i="22"/>
  <c r="B7496" i="22"/>
  <c r="B7495" i="22"/>
  <c r="B7494" i="22"/>
  <c r="B7493" i="22"/>
  <c r="B7492" i="22"/>
  <c r="B7491" i="22"/>
  <c r="B7490" i="22"/>
  <c r="B7489" i="22"/>
  <c r="B7488" i="22"/>
  <c r="B7487" i="22"/>
  <c r="B7486" i="22"/>
  <c r="B7485" i="22"/>
  <c r="B7484" i="22"/>
  <c r="B7483" i="22"/>
  <c r="B7482" i="22"/>
  <c r="B7481" i="22"/>
  <c r="B7480" i="22"/>
  <c r="B7479" i="22"/>
  <c r="B7478" i="22"/>
  <c r="B7477" i="22"/>
  <c r="B7476" i="22"/>
  <c r="B7475" i="22"/>
  <c r="B7474" i="22"/>
  <c r="B7473" i="22"/>
  <c r="B7472" i="22"/>
  <c r="B7471" i="22"/>
  <c r="B7470" i="22"/>
  <c r="B7469" i="22"/>
  <c r="B7468" i="22"/>
  <c r="B7467" i="22"/>
  <c r="B7466" i="22"/>
  <c r="B7465" i="22"/>
  <c r="B7464" i="22"/>
  <c r="B7463" i="22"/>
  <c r="B7462" i="22"/>
  <c r="B7461" i="22"/>
  <c r="B7460" i="22"/>
  <c r="B7459" i="22"/>
  <c r="B7458" i="22"/>
  <c r="B7457" i="22"/>
  <c r="B7456" i="22"/>
  <c r="B7455" i="22"/>
  <c r="B7454" i="22"/>
  <c r="B7453" i="22"/>
  <c r="B7452" i="22"/>
  <c r="B7451" i="22"/>
  <c r="B7450" i="22"/>
  <c r="B7449" i="22"/>
  <c r="B7448" i="22"/>
  <c r="B7447" i="22"/>
  <c r="B7446" i="22"/>
  <c r="B7445" i="22"/>
  <c r="B7444" i="22"/>
  <c r="B7443" i="22"/>
  <c r="B7442" i="22"/>
  <c r="B7441" i="22"/>
  <c r="B7440" i="22"/>
  <c r="B7439" i="22"/>
  <c r="B7438" i="22"/>
  <c r="B7437" i="22"/>
  <c r="B7436" i="22"/>
  <c r="B7435" i="22"/>
  <c r="B7434" i="22"/>
  <c r="B7433" i="22"/>
  <c r="B7432" i="22"/>
  <c r="B7431" i="22"/>
  <c r="B7430" i="22"/>
  <c r="B7429" i="22"/>
  <c r="B7428" i="22"/>
  <c r="B7427" i="22"/>
  <c r="B7426" i="22"/>
  <c r="B7425" i="22"/>
  <c r="B7424" i="22"/>
  <c r="B7423" i="22"/>
  <c r="B7422" i="22"/>
  <c r="B7421" i="22"/>
  <c r="B7420" i="22"/>
  <c r="B7419" i="22"/>
  <c r="B7418" i="22"/>
  <c r="B7417" i="22"/>
  <c r="B7416" i="22"/>
  <c r="B7415" i="22"/>
  <c r="B7414" i="22"/>
  <c r="B7413" i="22"/>
  <c r="B7412" i="22"/>
  <c r="B7411" i="22"/>
  <c r="B7410" i="22"/>
  <c r="B7409" i="22"/>
  <c r="B7408" i="22"/>
  <c r="B7407" i="22"/>
  <c r="B7406" i="22"/>
  <c r="B7405" i="22"/>
  <c r="B7404" i="22"/>
  <c r="B7403" i="22"/>
  <c r="B7402" i="22"/>
  <c r="B7401" i="22"/>
  <c r="B7400" i="22"/>
  <c r="B7399" i="22"/>
  <c r="B7398" i="22"/>
  <c r="B7397" i="22"/>
  <c r="B7396" i="22"/>
  <c r="B7395" i="22"/>
  <c r="B7394" i="22"/>
  <c r="B7393" i="22"/>
  <c r="B7392" i="22"/>
  <c r="B7391" i="22"/>
  <c r="B7390" i="22"/>
  <c r="B7389" i="22"/>
  <c r="B7388" i="22"/>
  <c r="B7387" i="22"/>
  <c r="B7386" i="22"/>
  <c r="B7385" i="22"/>
  <c r="B7384" i="22"/>
  <c r="B7383" i="22"/>
  <c r="B7382" i="22"/>
  <c r="B7381" i="22"/>
  <c r="B7380" i="22"/>
  <c r="B7379" i="22"/>
  <c r="B7378" i="22"/>
  <c r="B7377" i="22"/>
  <c r="B7376" i="22"/>
  <c r="B7375" i="22"/>
  <c r="B7374" i="22"/>
  <c r="B7373" i="22"/>
  <c r="B7372" i="22"/>
  <c r="B7371" i="22"/>
  <c r="B7370" i="22"/>
  <c r="B7369" i="22"/>
  <c r="B7368" i="22"/>
  <c r="B7367" i="22"/>
  <c r="B7366" i="22"/>
  <c r="B7365" i="22"/>
  <c r="B7364" i="22"/>
  <c r="B7363" i="22"/>
  <c r="B7362" i="22"/>
  <c r="B7361" i="22"/>
  <c r="B7360" i="22"/>
  <c r="B7359" i="22"/>
  <c r="B7358" i="22"/>
  <c r="B7357" i="22"/>
  <c r="B7356" i="22"/>
  <c r="B7355" i="22"/>
  <c r="B7354" i="22"/>
  <c r="B7353" i="22"/>
  <c r="B7352" i="22"/>
  <c r="B7351" i="22"/>
  <c r="B7350" i="22"/>
  <c r="B7349" i="22"/>
  <c r="B7348" i="22"/>
  <c r="B7347" i="22"/>
  <c r="B7346" i="22"/>
  <c r="B7345" i="22"/>
  <c r="B7344" i="22"/>
  <c r="B7343" i="22"/>
  <c r="B7342" i="22"/>
  <c r="B7341" i="22"/>
  <c r="B7340" i="22"/>
  <c r="B7339" i="22"/>
  <c r="B7338" i="22"/>
  <c r="B7337" i="22"/>
  <c r="B7336" i="22"/>
  <c r="B7335" i="22"/>
  <c r="B7334" i="22"/>
  <c r="B7333" i="22"/>
  <c r="B7332" i="22"/>
  <c r="B7331" i="22"/>
  <c r="B7330" i="22"/>
  <c r="B7329" i="22"/>
  <c r="B7328" i="22"/>
  <c r="B7327" i="22"/>
  <c r="B7326" i="22"/>
  <c r="B7325" i="22"/>
  <c r="B7324" i="22"/>
  <c r="B7323" i="22"/>
  <c r="B7322" i="22"/>
  <c r="B7321" i="22"/>
  <c r="B7320" i="22"/>
  <c r="B7319" i="22"/>
  <c r="B7318" i="22"/>
  <c r="B7317" i="22"/>
  <c r="B7316" i="22"/>
  <c r="B7315" i="22"/>
  <c r="B7314" i="22"/>
  <c r="B7313" i="22"/>
  <c r="B7312" i="22"/>
  <c r="B7311" i="22"/>
  <c r="B7310" i="22"/>
  <c r="B7309" i="22"/>
  <c r="B7308" i="22"/>
  <c r="B7307" i="22"/>
  <c r="B7306" i="22"/>
  <c r="B7305" i="22"/>
  <c r="B7304" i="22"/>
  <c r="B7303" i="22"/>
  <c r="B7302" i="22"/>
  <c r="B7301" i="22"/>
  <c r="B7300" i="22"/>
  <c r="B7299" i="22"/>
  <c r="B7298" i="22"/>
  <c r="B7297" i="22"/>
  <c r="B7296" i="22"/>
  <c r="B7295" i="22"/>
  <c r="B7294" i="22"/>
  <c r="B7293" i="22"/>
  <c r="B7292" i="22"/>
  <c r="B7291" i="22"/>
  <c r="B7290" i="22"/>
  <c r="B7289" i="22"/>
  <c r="B7288" i="22"/>
  <c r="B7287" i="22"/>
  <c r="B7286" i="22"/>
  <c r="B7285" i="22"/>
  <c r="B7284" i="22"/>
  <c r="B7283" i="22"/>
  <c r="B7282" i="22"/>
  <c r="B7281" i="22"/>
  <c r="B7280" i="22"/>
  <c r="B7279" i="22"/>
  <c r="B7278" i="22"/>
  <c r="B7277" i="22"/>
  <c r="B7276" i="22"/>
  <c r="B7275" i="22"/>
  <c r="B7274" i="22"/>
  <c r="B7273" i="22"/>
  <c r="B7272" i="22"/>
  <c r="B7271" i="22"/>
  <c r="B7270" i="22"/>
  <c r="B7269" i="22"/>
  <c r="B7268" i="22"/>
  <c r="B7267" i="22"/>
  <c r="B7266" i="22"/>
  <c r="B7265" i="22"/>
  <c r="B7264" i="22"/>
  <c r="B7263" i="22"/>
  <c r="B7262" i="22"/>
  <c r="B7261" i="22"/>
  <c r="B7260" i="22"/>
  <c r="B7259" i="22"/>
  <c r="B7258" i="22"/>
  <c r="B7257" i="22"/>
  <c r="B7256" i="22"/>
  <c r="B7255" i="22"/>
  <c r="B7254" i="22"/>
  <c r="B7253" i="22"/>
  <c r="B7252" i="22"/>
  <c r="B7251" i="22"/>
  <c r="B7250" i="22"/>
  <c r="B7249" i="22"/>
  <c r="B7248" i="22"/>
  <c r="B7247" i="22"/>
  <c r="B7246" i="22"/>
  <c r="B7245" i="22"/>
  <c r="B7244" i="22"/>
  <c r="B7243" i="22"/>
  <c r="B7242" i="22"/>
  <c r="B7241" i="22"/>
  <c r="B7240" i="22"/>
  <c r="B7239" i="22"/>
  <c r="B7238" i="22"/>
  <c r="B7237" i="22"/>
  <c r="B7236" i="22"/>
  <c r="B7235" i="22"/>
  <c r="B7234" i="22"/>
  <c r="B7233" i="22"/>
  <c r="B7232" i="22"/>
  <c r="B7231" i="22"/>
  <c r="B7230" i="22"/>
  <c r="B7229" i="22"/>
  <c r="B7228" i="22"/>
  <c r="B7227" i="22"/>
  <c r="B7226" i="22"/>
  <c r="B7225" i="22"/>
  <c r="B7224" i="22"/>
  <c r="B7223" i="22"/>
  <c r="B7222" i="22"/>
  <c r="B7221" i="22"/>
  <c r="B7220" i="22"/>
  <c r="B7219" i="22"/>
  <c r="B7218" i="22"/>
  <c r="B7217" i="22"/>
  <c r="B7216" i="22"/>
  <c r="B7215" i="22"/>
  <c r="B7214" i="22"/>
  <c r="B7213" i="22"/>
  <c r="B7212" i="22"/>
  <c r="B7211" i="22"/>
  <c r="B7210" i="22"/>
  <c r="B7209" i="22"/>
  <c r="B7208" i="22"/>
  <c r="B7207" i="22"/>
  <c r="B7206" i="22"/>
  <c r="B7205" i="22"/>
  <c r="B7204" i="22"/>
  <c r="B7203" i="22"/>
  <c r="B7202" i="22"/>
  <c r="B7201" i="22"/>
  <c r="B7200" i="22"/>
  <c r="B7199" i="22"/>
  <c r="B7198" i="22"/>
  <c r="B7197" i="22"/>
  <c r="B7196" i="22"/>
  <c r="B7195" i="22"/>
  <c r="B7194" i="22"/>
  <c r="B7193" i="22"/>
  <c r="B7192" i="22"/>
  <c r="B7191" i="22"/>
  <c r="B7190" i="22"/>
  <c r="B7189" i="22"/>
  <c r="B7188" i="22"/>
  <c r="B7187" i="22"/>
  <c r="B7186" i="22"/>
  <c r="B7185" i="22"/>
  <c r="B7184" i="22"/>
  <c r="B7183" i="22"/>
  <c r="B7182" i="22"/>
  <c r="B7181" i="22"/>
  <c r="B7180" i="22"/>
  <c r="B7179" i="22"/>
  <c r="B7178" i="22"/>
  <c r="B7177" i="22"/>
  <c r="B7176" i="22"/>
  <c r="B7175" i="22"/>
  <c r="B7174" i="22"/>
  <c r="B7173" i="22"/>
  <c r="B7172" i="22"/>
  <c r="B7171" i="22"/>
  <c r="B7170" i="22"/>
  <c r="B7169" i="22"/>
  <c r="B7168" i="22"/>
  <c r="B7167" i="22"/>
  <c r="B7166" i="22"/>
  <c r="B7165" i="22"/>
  <c r="B7164" i="22"/>
  <c r="B7163" i="22"/>
  <c r="B7162" i="22"/>
  <c r="B7161" i="22"/>
  <c r="B7160" i="22"/>
  <c r="B7159" i="22"/>
  <c r="B7158" i="22"/>
  <c r="B7157" i="22"/>
  <c r="B7156" i="22"/>
  <c r="B7155" i="22"/>
  <c r="B7154" i="22"/>
  <c r="B7153" i="22"/>
  <c r="B7152" i="22"/>
  <c r="B7151" i="22"/>
  <c r="B7150" i="22"/>
  <c r="B7149" i="22"/>
  <c r="B7148" i="22"/>
  <c r="B7147" i="22"/>
  <c r="B7146" i="22"/>
  <c r="B7145" i="22"/>
  <c r="B7144" i="22"/>
  <c r="B7143" i="22"/>
  <c r="B7142" i="22"/>
  <c r="B7141" i="22"/>
  <c r="B7140" i="22"/>
  <c r="B7139" i="22"/>
  <c r="B7138" i="22"/>
  <c r="B7137" i="22"/>
  <c r="B7136" i="22"/>
  <c r="B7135" i="22"/>
  <c r="B7134" i="22"/>
  <c r="B7133" i="22"/>
  <c r="B7132" i="22"/>
  <c r="B7131" i="22"/>
  <c r="B7130" i="22"/>
  <c r="B7129" i="22"/>
  <c r="B7128" i="22"/>
  <c r="B7127" i="22"/>
  <c r="B7126" i="22"/>
  <c r="B7125" i="22"/>
  <c r="B7124" i="22"/>
  <c r="B7123" i="22"/>
  <c r="B7122" i="22"/>
  <c r="B7121" i="22"/>
  <c r="B7120" i="22"/>
  <c r="B7119" i="22"/>
  <c r="B7118" i="22"/>
  <c r="B7117" i="22"/>
  <c r="B7116" i="22"/>
  <c r="B7115" i="22"/>
  <c r="B7114" i="22"/>
  <c r="B7113" i="22"/>
  <c r="B7112" i="22"/>
  <c r="B7111" i="22"/>
  <c r="B7110" i="22"/>
  <c r="B7109" i="22"/>
  <c r="B7108" i="22"/>
  <c r="B7107" i="22"/>
  <c r="B7106" i="22"/>
  <c r="B7105" i="22"/>
  <c r="B7104" i="22"/>
  <c r="B7103" i="22"/>
  <c r="B7102" i="22"/>
  <c r="B7101" i="22"/>
  <c r="B7100" i="22"/>
  <c r="B7099" i="22"/>
  <c r="B7098" i="22"/>
  <c r="B7097" i="22"/>
  <c r="B7096" i="22"/>
  <c r="B7095" i="22"/>
  <c r="B7094" i="22"/>
  <c r="B7093" i="22"/>
  <c r="B7092" i="22"/>
  <c r="B7091" i="22"/>
  <c r="B7090" i="22"/>
  <c r="B7089" i="22"/>
  <c r="B7088" i="22"/>
  <c r="B7087" i="22"/>
  <c r="B7086" i="22"/>
  <c r="B7085" i="22"/>
  <c r="B7084" i="22"/>
  <c r="B7083" i="22"/>
  <c r="B7082" i="22"/>
  <c r="B7081" i="22"/>
  <c r="B7080" i="22"/>
  <c r="B7079" i="22"/>
  <c r="B7078" i="22"/>
  <c r="B7077" i="22"/>
  <c r="B7076" i="22"/>
  <c r="B7075" i="22"/>
  <c r="B7074" i="22"/>
  <c r="B7073" i="22"/>
  <c r="B7072" i="22"/>
  <c r="B7071" i="22"/>
  <c r="B7070" i="22"/>
  <c r="B7069" i="22"/>
  <c r="B7068" i="22"/>
  <c r="B7067" i="22"/>
  <c r="B7066" i="22"/>
  <c r="B7065" i="22"/>
  <c r="B7064" i="22"/>
  <c r="B7063" i="22"/>
  <c r="B7062" i="22"/>
  <c r="B7061" i="22"/>
  <c r="B7060" i="22"/>
  <c r="B7059" i="22"/>
  <c r="B7058" i="22"/>
  <c r="B7057" i="22"/>
  <c r="B7056" i="22"/>
  <c r="B7055" i="22"/>
  <c r="B7054" i="22"/>
  <c r="B7053" i="22"/>
  <c r="B7052" i="22"/>
  <c r="B7051" i="22"/>
  <c r="B7050" i="22"/>
  <c r="B7049" i="22"/>
  <c r="B7048" i="22"/>
  <c r="B7047" i="22"/>
  <c r="B7046" i="22"/>
  <c r="B7045" i="22"/>
  <c r="B7044" i="22"/>
  <c r="B7043" i="22"/>
  <c r="B7042" i="22"/>
  <c r="B7041" i="22"/>
  <c r="B7040" i="22"/>
  <c r="B7039" i="22"/>
  <c r="B7038" i="22"/>
  <c r="B7037" i="22"/>
  <c r="B7036" i="22"/>
  <c r="B7035" i="22"/>
  <c r="B7034" i="22"/>
  <c r="B7033" i="22"/>
  <c r="B7032" i="22"/>
  <c r="B7031" i="22"/>
  <c r="B7030" i="22"/>
  <c r="B7029" i="22"/>
  <c r="B7028" i="22"/>
  <c r="B7027" i="22"/>
  <c r="B7026" i="22"/>
  <c r="B7025" i="22"/>
  <c r="B7024" i="22"/>
  <c r="B7023" i="22"/>
  <c r="B7022" i="22"/>
  <c r="B7021" i="22"/>
  <c r="B7020" i="22"/>
  <c r="B7019" i="22"/>
  <c r="B7018" i="22"/>
  <c r="B7017" i="22"/>
  <c r="B7016" i="22"/>
  <c r="B7015" i="22"/>
  <c r="B7014" i="22"/>
  <c r="B7013" i="22"/>
  <c r="B7012" i="22"/>
  <c r="B7011" i="22"/>
  <c r="B7010" i="22"/>
  <c r="B7009" i="22"/>
  <c r="B7008" i="22"/>
  <c r="B7007" i="22"/>
  <c r="B7006" i="22"/>
  <c r="B7005" i="22"/>
  <c r="B7004" i="22"/>
  <c r="B7003" i="22"/>
  <c r="B7002" i="22"/>
  <c r="B7001" i="22"/>
  <c r="B7000" i="22"/>
  <c r="B6999" i="22"/>
  <c r="B6998" i="22"/>
  <c r="B6997" i="22"/>
  <c r="B6996" i="22"/>
  <c r="B6995" i="22"/>
  <c r="B6994" i="22"/>
  <c r="B6993" i="22"/>
  <c r="B6992" i="22"/>
  <c r="B6991" i="22"/>
  <c r="B6990" i="22"/>
  <c r="B6989" i="22"/>
  <c r="B6988" i="22"/>
  <c r="B6987" i="22"/>
  <c r="B6986" i="22"/>
  <c r="B6985" i="22"/>
  <c r="B6984" i="22"/>
  <c r="B6983" i="22"/>
  <c r="B6982" i="22"/>
  <c r="B6981" i="22"/>
  <c r="B6980" i="22"/>
  <c r="B6979" i="22"/>
  <c r="B6978" i="22"/>
  <c r="B6977" i="22"/>
  <c r="B6976" i="22"/>
  <c r="B6975" i="22"/>
  <c r="B6974" i="22"/>
  <c r="B6973" i="22"/>
  <c r="B6972" i="22"/>
  <c r="B6971" i="22"/>
  <c r="B6970" i="22"/>
  <c r="B6969" i="22"/>
  <c r="B6968" i="22"/>
  <c r="B6967" i="22"/>
  <c r="B6966" i="22"/>
  <c r="B6965" i="22"/>
  <c r="B6964" i="22"/>
  <c r="B6963" i="22"/>
  <c r="B6962" i="22"/>
  <c r="B6961" i="22"/>
  <c r="B6960" i="22"/>
  <c r="B6959" i="22"/>
  <c r="B6958" i="22"/>
  <c r="B6957" i="22"/>
  <c r="B6956" i="22"/>
  <c r="B6955" i="22"/>
  <c r="B6954" i="22"/>
  <c r="B6953" i="22"/>
  <c r="B6952" i="22"/>
  <c r="B6951" i="22"/>
  <c r="B6950" i="22"/>
  <c r="B6949" i="22"/>
  <c r="B6948" i="22"/>
  <c r="B6947" i="22"/>
  <c r="B6946" i="22"/>
  <c r="B6945" i="22"/>
  <c r="B6944" i="22"/>
  <c r="B6943" i="22"/>
  <c r="B6942" i="22"/>
  <c r="B6941" i="22"/>
  <c r="B6940" i="22"/>
  <c r="B6939" i="22"/>
  <c r="B6938" i="22"/>
  <c r="B6937" i="22"/>
  <c r="B6936" i="22"/>
  <c r="B6935" i="22"/>
  <c r="B6934" i="22"/>
  <c r="B6933" i="22"/>
  <c r="B6932" i="22"/>
  <c r="B6931" i="22"/>
  <c r="B6930" i="22"/>
  <c r="B6929" i="22"/>
  <c r="B6928" i="22"/>
  <c r="B6927" i="22"/>
  <c r="B6926" i="22"/>
  <c r="B6925" i="22"/>
  <c r="B6924" i="22"/>
  <c r="B6923" i="22"/>
  <c r="B6922" i="22"/>
  <c r="B6921" i="22"/>
  <c r="B6920" i="22"/>
  <c r="B6919" i="22"/>
  <c r="B6918" i="22"/>
  <c r="B6917" i="22"/>
  <c r="B6916" i="22"/>
  <c r="B6915" i="22"/>
  <c r="B6914" i="22"/>
  <c r="B6913" i="22"/>
  <c r="B6912" i="22"/>
  <c r="B6911" i="22"/>
  <c r="B6910" i="22"/>
  <c r="B6909" i="22"/>
  <c r="B6908" i="22"/>
  <c r="B6907" i="22"/>
  <c r="B6906" i="22"/>
  <c r="B6905" i="22"/>
  <c r="B6904" i="22"/>
  <c r="B6903" i="22"/>
  <c r="B6902" i="22"/>
  <c r="B6901" i="22"/>
  <c r="B6900" i="22"/>
  <c r="B6899" i="22"/>
  <c r="B6898" i="22"/>
  <c r="B6897" i="22"/>
  <c r="B6896" i="22"/>
  <c r="B6895" i="22"/>
  <c r="B6894" i="22"/>
  <c r="B6893" i="22"/>
  <c r="B6892" i="22"/>
  <c r="B6891" i="22"/>
  <c r="B6890" i="22"/>
  <c r="B6889" i="22"/>
  <c r="B6888" i="22"/>
  <c r="B6887" i="22"/>
  <c r="B6886" i="22"/>
  <c r="B6885" i="22"/>
  <c r="B6884" i="22"/>
  <c r="B6883" i="22"/>
  <c r="B6882" i="22"/>
  <c r="B6881" i="22"/>
  <c r="B6880" i="22"/>
  <c r="B6879" i="22"/>
  <c r="B6878" i="22"/>
  <c r="B6877" i="22"/>
  <c r="B6876" i="22"/>
  <c r="B6875" i="22"/>
  <c r="B6874" i="22"/>
  <c r="B6873" i="22"/>
  <c r="B6872" i="22"/>
  <c r="B6871" i="22"/>
  <c r="B6870" i="22"/>
  <c r="B6869" i="22"/>
  <c r="B6868" i="22"/>
  <c r="B6867" i="22"/>
  <c r="B6866" i="22"/>
  <c r="B6865" i="22"/>
  <c r="B6864" i="22"/>
  <c r="B6863" i="22"/>
  <c r="B6862" i="22"/>
  <c r="B6861" i="22"/>
  <c r="B6860" i="22"/>
  <c r="B6859" i="22"/>
  <c r="B6858" i="22"/>
  <c r="B6857" i="22"/>
  <c r="B6856" i="22"/>
  <c r="B6855" i="22"/>
  <c r="B6854" i="22"/>
  <c r="B6853" i="22"/>
  <c r="B6852" i="22"/>
  <c r="B6851" i="22"/>
  <c r="B6850" i="22"/>
  <c r="B6849" i="22"/>
  <c r="B6848" i="22"/>
  <c r="B6847" i="22"/>
  <c r="B6846" i="22"/>
  <c r="B6845" i="22"/>
  <c r="B6844" i="22"/>
  <c r="B6843" i="22"/>
  <c r="B6842" i="22"/>
  <c r="B6841" i="22"/>
  <c r="B6840" i="22"/>
  <c r="B6839" i="22"/>
  <c r="B6838" i="22"/>
  <c r="B6837" i="22"/>
  <c r="B6836" i="22"/>
  <c r="B6835" i="22"/>
  <c r="B6834" i="22"/>
  <c r="B6833" i="22"/>
  <c r="B6832" i="22"/>
  <c r="B6831" i="22"/>
  <c r="B6830" i="22"/>
  <c r="B6829" i="22"/>
  <c r="B6828" i="22"/>
  <c r="B6827" i="22"/>
  <c r="B6826" i="22"/>
  <c r="B6825" i="22"/>
  <c r="B6824" i="22"/>
  <c r="B6823" i="22"/>
  <c r="B6822" i="22"/>
  <c r="B6821" i="22"/>
  <c r="B6820" i="22"/>
  <c r="B6819" i="22"/>
  <c r="B6818" i="22"/>
  <c r="B6817" i="22"/>
  <c r="B6816" i="22"/>
  <c r="B6815" i="22"/>
  <c r="B6814" i="22"/>
  <c r="B6813" i="22"/>
  <c r="B6812" i="22"/>
  <c r="B6811" i="22"/>
  <c r="B6810" i="22"/>
  <c r="B6809" i="22"/>
  <c r="B6808" i="22"/>
  <c r="B6807" i="22"/>
  <c r="B6806" i="22"/>
  <c r="B6805" i="22"/>
  <c r="B6804" i="22"/>
  <c r="B6803" i="22"/>
  <c r="B6802" i="22"/>
  <c r="B6801" i="22"/>
  <c r="B6800" i="22"/>
  <c r="B6799" i="22"/>
  <c r="B6798" i="22"/>
  <c r="B6797" i="22"/>
  <c r="B6796" i="22"/>
  <c r="B6795" i="22"/>
  <c r="B6794" i="22"/>
  <c r="B6793" i="22"/>
  <c r="B6792" i="22"/>
  <c r="B6791" i="22"/>
  <c r="B6790" i="22"/>
  <c r="B6789" i="22"/>
  <c r="B6788" i="22"/>
  <c r="B6787" i="22"/>
  <c r="B6786" i="22"/>
  <c r="B6785" i="22"/>
  <c r="B6784" i="22"/>
  <c r="B6783" i="22"/>
  <c r="B6782" i="22"/>
  <c r="B6781" i="22"/>
  <c r="B6780" i="22"/>
  <c r="B6779" i="22"/>
  <c r="B6778" i="22"/>
  <c r="B6777" i="22"/>
  <c r="B6776" i="22"/>
  <c r="B6775" i="22"/>
  <c r="B6774" i="22"/>
  <c r="B6773" i="22"/>
  <c r="B6772" i="22"/>
  <c r="B6771" i="22"/>
  <c r="B6770" i="22"/>
  <c r="B6769" i="22"/>
  <c r="B6768" i="22"/>
  <c r="B6767" i="22"/>
  <c r="B6766" i="22"/>
  <c r="B6765" i="22"/>
  <c r="B6764" i="22"/>
  <c r="B6763" i="22"/>
  <c r="B6762" i="22"/>
  <c r="B6761" i="22"/>
  <c r="B6760" i="22"/>
  <c r="B6759" i="22"/>
  <c r="B6758" i="22"/>
  <c r="B6757" i="22"/>
  <c r="B6756" i="22"/>
  <c r="B6755" i="22"/>
  <c r="B6754" i="22"/>
  <c r="B6753" i="22"/>
  <c r="B6752" i="22"/>
  <c r="B6751" i="22"/>
  <c r="B6750" i="22"/>
  <c r="B6749" i="22"/>
  <c r="B6748" i="22"/>
  <c r="B6747" i="22"/>
  <c r="B6746" i="22"/>
  <c r="B6745" i="22"/>
  <c r="B6744" i="22"/>
  <c r="B6743" i="22"/>
  <c r="B6742" i="22"/>
  <c r="B6741" i="22"/>
  <c r="B6740" i="22"/>
  <c r="B6739" i="22"/>
  <c r="B6738" i="22"/>
  <c r="B6737" i="22"/>
  <c r="B6736" i="22"/>
  <c r="B6735" i="22"/>
  <c r="B6734" i="22"/>
  <c r="B6733" i="22"/>
  <c r="B6732" i="22"/>
  <c r="B6731" i="22"/>
  <c r="B6730" i="22"/>
  <c r="B6729" i="22"/>
  <c r="B6728" i="22"/>
  <c r="B6727" i="22"/>
  <c r="B6726" i="22"/>
  <c r="B6725" i="22"/>
  <c r="B6724" i="22"/>
  <c r="B6723" i="22"/>
  <c r="B6722" i="22"/>
  <c r="B6721" i="22"/>
  <c r="B6720" i="22"/>
  <c r="B6719" i="22"/>
  <c r="B6718" i="22"/>
  <c r="B6717" i="22"/>
  <c r="B6716" i="22"/>
  <c r="B6715" i="22"/>
  <c r="B6714" i="22"/>
  <c r="B6713" i="22"/>
  <c r="B6712" i="22"/>
  <c r="B6711" i="22"/>
  <c r="B6710" i="22"/>
  <c r="B6709" i="22"/>
  <c r="B6708" i="22"/>
  <c r="B6707" i="22"/>
  <c r="B6706" i="22"/>
  <c r="B6705" i="22"/>
  <c r="B6704" i="22"/>
  <c r="B6703" i="22"/>
  <c r="B6702" i="22"/>
  <c r="B6701" i="22"/>
  <c r="B6700" i="22"/>
  <c r="B6699" i="22"/>
  <c r="B6698" i="22"/>
  <c r="B6697" i="22"/>
  <c r="B6696" i="22"/>
  <c r="B6695" i="22"/>
  <c r="B6694" i="22"/>
  <c r="B6693" i="22"/>
  <c r="B6692" i="22"/>
  <c r="B6691" i="22"/>
  <c r="B6690" i="22"/>
  <c r="B6689" i="22"/>
  <c r="B6688" i="22"/>
  <c r="B6687" i="22"/>
  <c r="B6686" i="22"/>
  <c r="B6685" i="22"/>
  <c r="B6684" i="22"/>
  <c r="B6683" i="22"/>
  <c r="B6682" i="22"/>
  <c r="B6681" i="22"/>
  <c r="B6680" i="22"/>
  <c r="B6679" i="22"/>
  <c r="B6678" i="22"/>
  <c r="B6677" i="22"/>
  <c r="B6676" i="22"/>
  <c r="B6675" i="22"/>
  <c r="B6674" i="22"/>
  <c r="B6673" i="22"/>
  <c r="B6672" i="22"/>
  <c r="B6671" i="22"/>
  <c r="B6670" i="22"/>
  <c r="B6669" i="22"/>
  <c r="B6668" i="22"/>
  <c r="B6667" i="22"/>
  <c r="B6666" i="22"/>
  <c r="B6665" i="22"/>
  <c r="B6664" i="22"/>
  <c r="B6663" i="22"/>
  <c r="B6662" i="22"/>
  <c r="B6661" i="22"/>
  <c r="B6660" i="22"/>
  <c r="B6659" i="22"/>
  <c r="B6658" i="22"/>
  <c r="B6657" i="22"/>
  <c r="B6656" i="22"/>
  <c r="B6655" i="22"/>
  <c r="B6654" i="22"/>
  <c r="B6653" i="22"/>
  <c r="B6652" i="22"/>
  <c r="B6651" i="22"/>
  <c r="B6650" i="22"/>
  <c r="B6649" i="22"/>
  <c r="B6648" i="22"/>
  <c r="B6647" i="22"/>
  <c r="B6646" i="22"/>
  <c r="B6645" i="22"/>
  <c r="B6644" i="22"/>
  <c r="B6643" i="22"/>
  <c r="B6642" i="22"/>
  <c r="B6641" i="22"/>
  <c r="B6640" i="22"/>
  <c r="B6639" i="22"/>
  <c r="B6638" i="22"/>
  <c r="B6637" i="22"/>
  <c r="B6636" i="22"/>
  <c r="B6635" i="22"/>
  <c r="B6634" i="22"/>
  <c r="B6633" i="22"/>
  <c r="B6632" i="22"/>
  <c r="B6631" i="22"/>
  <c r="B6630" i="22"/>
  <c r="B6629" i="22"/>
  <c r="B6628" i="22"/>
  <c r="B6627" i="22"/>
  <c r="B6626" i="22"/>
  <c r="B6625" i="22"/>
  <c r="B6624" i="22"/>
  <c r="B6623" i="22"/>
  <c r="B6622" i="22"/>
  <c r="B6621" i="22"/>
  <c r="B6620" i="22"/>
  <c r="B6619" i="22"/>
  <c r="B6618" i="22"/>
  <c r="B6617" i="22"/>
  <c r="B6616" i="22"/>
  <c r="B6615" i="22"/>
  <c r="B6614" i="22"/>
  <c r="B6613" i="22"/>
  <c r="B6612" i="22"/>
  <c r="B6611" i="22"/>
  <c r="B6610" i="22"/>
  <c r="B6609" i="22"/>
  <c r="B6608" i="22"/>
  <c r="B6607" i="22"/>
  <c r="B6606" i="22"/>
  <c r="B6605" i="22"/>
  <c r="B6604" i="22"/>
  <c r="B6603" i="22"/>
  <c r="B6602" i="22"/>
  <c r="B6601" i="22"/>
  <c r="B6600" i="22"/>
  <c r="B6599" i="22"/>
  <c r="B6598" i="22"/>
  <c r="B6597" i="22"/>
  <c r="B6596" i="22"/>
  <c r="B6595" i="22"/>
  <c r="B6594" i="22"/>
  <c r="B6593" i="22"/>
  <c r="B6592" i="22"/>
  <c r="B6591" i="22"/>
  <c r="B6590" i="22"/>
  <c r="B6589" i="22"/>
  <c r="B6588" i="22"/>
  <c r="B6587" i="22"/>
  <c r="B6586" i="22"/>
  <c r="B6585" i="22"/>
  <c r="B6584" i="22"/>
  <c r="B6583" i="22"/>
  <c r="B6582" i="22"/>
  <c r="B6581" i="22"/>
  <c r="B6580" i="22"/>
  <c r="B6579" i="22"/>
  <c r="B6578" i="22"/>
  <c r="B6577" i="22"/>
  <c r="B6576" i="22"/>
  <c r="B6575" i="22"/>
  <c r="B6574" i="22"/>
  <c r="B6573" i="22"/>
  <c r="B6572" i="22"/>
  <c r="B6571" i="22"/>
  <c r="B6570" i="22"/>
  <c r="B6569" i="22"/>
  <c r="B6568" i="22"/>
  <c r="B6567" i="22"/>
  <c r="B6566" i="22"/>
  <c r="B6565" i="22"/>
  <c r="B6564" i="22"/>
  <c r="B6563" i="22"/>
  <c r="B6562" i="22"/>
  <c r="B6561" i="22"/>
  <c r="B6560" i="22"/>
  <c r="B6559" i="22"/>
  <c r="B6558" i="22"/>
  <c r="B6557" i="22"/>
  <c r="B6556" i="22"/>
  <c r="B6555" i="22"/>
  <c r="B6554" i="22"/>
  <c r="B6553" i="22"/>
  <c r="B6552" i="22"/>
  <c r="B6551" i="22"/>
  <c r="B6550" i="22"/>
  <c r="B6549" i="22"/>
  <c r="B6548" i="22"/>
  <c r="B6547" i="22"/>
  <c r="B6546" i="22"/>
  <c r="B6545" i="22"/>
  <c r="B6544" i="22"/>
  <c r="B6543" i="22"/>
  <c r="B6542" i="22"/>
  <c r="B6541" i="22"/>
  <c r="B6540" i="22"/>
  <c r="B6539" i="22"/>
  <c r="B6538" i="22"/>
  <c r="B6537" i="22"/>
  <c r="B6536" i="22"/>
  <c r="B6535" i="22"/>
  <c r="B6534" i="22"/>
  <c r="B6533" i="22"/>
  <c r="B6532" i="22"/>
  <c r="B6531" i="22"/>
  <c r="B6530" i="22"/>
  <c r="B6529" i="22"/>
  <c r="B6528" i="22"/>
  <c r="B6527" i="22"/>
  <c r="B6526" i="22"/>
  <c r="B6525" i="22"/>
  <c r="B6524" i="22"/>
  <c r="B6523" i="22"/>
  <c r="B6522" i="22"/>
  <c r="B6521" i="22"/>
  <c r="B6520" i="22"/>
  <c r="B6519" i="22"/>
  <c r="B6518" i="22"/>
  <c r="B6517" i="22"/>
  <c r="B6516" i="22"/>
  <c r="B6515" i="22"/>
  <c r="B6514" i="22"/>
  <c r="B6513" i="22"/>
  <c r="B6512" i="22"/>
  <c r="B6511" i="22"/>
  <c r="B6510" i="22"/>
  <c r="B6509" i="22"/>
  <c r="B6508" i="22"/>
  <c r="B6507" i="22"/>
  <c r="B6506" i="22"/>
  <c r="B6505" i="22"/>
  <c r="B6504" i="22"/>
  <c r="B6503" i="22"/>
  <c r="B6502" i="22"/>
  <c r="B6501" i="22"/>
  <c r="B6500" i="22"/>
  <c r="B6499" i="22"/>
  <c r="B6498" i="22"/>
  <c r="B6497" i="22"/>
  <c r="B6496" i="22"/>
  <c r="B6495" i="22"/>
  <c r="B6494" i="22"/>
  <c r="B6493" i="22"/>
  <c r="B6492" i="22"/>
  <c r="B6491" i="22"/>
  <c r="B6490" i="22"/>
  <c r="B6489" i="22"/>
  <c r="B6488" i="22"/>
  <c r="B6487" i="22"/>
  <c r="B6486" i="22"/>
  <c r="B6485" i="22"/>
  <c r="B6484" i="22"/>
  <c r="B6483" i="22"/>
  <c r="B6482" i="22"/>
  <c r="B6481" i="22"/>
  <c r="B6480" i="22"/>
  <c r="B6479" i="22"/>
  <c r="B6478" i="22"/>
  <c r="B6477" i="22"/>
  <c r="B6476" i="22"/>
  <c r="B6475" i="22"/>
  <c r="B6474" i="22"/>
  <c r="B6473" i="22"/>
  <c r="B6472" i="22"/>
  <c r="B6471" i="22"/>
  <c r="B6470" i="22"/>
  <c r="B6469" i="22"/>
  <c r="B6468" i="22"/>
  <c r="B6467" i="22"/>
  <c r="B6466" i="22"/>
  <c r="B6465" i="22"/>
  <c r="B6464" i="22"/>
  <c r="B6463" i="22"/>
  <c r="B6462" i="22"/>
  <c r="B6461" i="22"/>
  <c r="B6460" i="22"/>
  <c r="B6459" i="22"/>
  <c r="B6458" i="22"/>
  <c r="B6457" i="22"/>
  <c r="B6456" i="22"/>
  <c r="B6455" i="22"/>
  <c r="B6454" i="22"/>
  <c r="B6453" i="22"/>
  <c r="B6452" i="22"/>
  <c r="B6451" i="22"/>
  <c r="B6450" i="22"/>
  <c r="B6449" i="22"/>
  <c r="B6448" i="22"/>
  <c r="B6447" i="22"/>
  <c r="B6446" i="22"/>
  <c r="B6445" i="22"/>
  <c r="B6444" i="22"/>
  <c r="B6443" i="22"/>
  <c r="B6442" i="22"/>
  <c r="B6441" i="22"/>
  <c r="B6440" i="22"/>
  <c r="B6439" i="22"/>
  <c r="B6438" i="22"/>
  <c r="B6437" i="22"/>
  <c r="B6436" i="22"/>
  <c r="B6435" i="22"/>
  <c r="B6434" i="22"/>
  <c r="B6433" i="22"/>
  <c r="B6432" i="22"/>
  <c r="B6431" i="22"/>
  <c r="B6430" i="22"/>
  <c r="B6429" i="22"/>
  <c r="B6428" i="22"/>
  <c r="B6427" i="22"/>
  <c r="B6426" i="22"/>
  <c r="B6425" i="22"/>
  <c r="B6424" i="22"/>
  <c r="B6423" i="22"/>
  <c r="B6422" i="22"/>
  <c r="B6421" i="22"/>
  <c r="B6420" i="22"/>
  <c r="B6419" i="22"/>
  <c r="B6418" i="22"/>
  <c r="B6417" i="22"/>
  <c r="B6416" i="22"/>
  <c r="B6415" i="22"/>
  <c r="B6414" i="22"/>
  <c r="B6413" i="22"/>
  <c r="B6412" i="22"/>
  <c r="B6411" i="22"/>
  <c r="B6410" i="22"/>
  <c r="B6409" i="22"/>
  <c r="B6408" i="22"/>
  <c r="B6407" i="22"/>
  <c r="B6406" i="22"/>
  <c r="B6405" i="22"/>
  <c r="B6404" i="22"/>
  <c r="B6403" i="22"/>
  <c r="B6402" i="22"/>
  <c r="B6401" i="22"/>
  <c r="B6400" i="22"/>
  <c r="B6399" i="22"/>
  <c r="B6398" i="22"/>
  <c r="B6397" i="22"/>
  <c r="B6396" i="22"/>
  <c r="B6395" i="22"/>
  <c r="B6394" i="22"/>
  <c r="B6393" i="22"/>
  <c r="B6392" i="22"/>
  <c r="B6391" i="22"/>
  <c r="B6390" i="22"/>
  <c r="B6389" i="22"/>
  <c r="B6388" i="22"/>
  <c r="B6387" i="22"/>
  <c r="B6386" i="22"/>
  <c r="B6385" i="22"/>
  <c r="B6384" i="22"/>
  <c r="B6383" i="22"/>
  <c r="B6382" i="22"/>
  <c r="B6381" i="22"/>
  <c r="B6380" i="22"/>
  <c r="B6379" i="22"/>
  <c r="B6378" i="22"/>
  <c r="B6377" i="22"/>
  <c r="B6376" i="22"/>
  <c r="B6375" i="22"/>
  <c r="B6374" i="22"/>
  <c r="B6373" i="22"/>
  <c r="B6372" i="22"/>
  <c r="B6371" i="22"/>
  <c r="B6370" i="22"/>
  <c r="B6369" i="22"/>
  <c r="B6368" i="22"/>
  <c r="B6367" i="22"/>
  <c r="B6366" i="22"/>
  <c r="B6365" i="22"/>
  <c r="B6364" i="22"/>
  <c r="B6363" i="22"/>
  <c r="B6362" i="22"/>
  <c r="B6361" i="22"/>
  <c r="B6360" i="22"/>
  <c r="B6359" i="22"/>
  <c r="B6358" i="22"/>
  <c r="B6357" i="22"/>
  <c r="B6356" i="22"/>
  <c r="B6355" i="22"/>
  <c r="B6354" i="22"/>
  <c r="B6353" i="22"/>
  <c r="B6352" i="22"/>
  <c r="B6351" i="22"/>
  <c r="B6350" i="22"/>
  <c r="B6349" i="22"/>
  <c r="B6348" i="22"/>
  <c r="B6347" i="22"/>
  <c r="B6346" i="22"/>
  <c r="B6345" i="22"/>
  <c r="B6344" i="22"/>
  <c r="B6343" i="22"/>
  <c r="B6342" i="22"/>
  <c r="B6341" i="22"/>
  <c r="B6340" i="22"/>
  <c r="B6339" i="22"/>
  <c r="B6338" i="22"/>
  <c r="B6337" i="22"/>
  <c r="B6336" i="22"/>
  <c r="B6335" i="22"/>
  <c r="B6334" i="22"/>
  <c r="B6333" i="22"/>
  <c r="B6332" i="22"/>
  <c r="B6331" i="22"/>
  <c r="B6330" i="22"/>
  <c r="B6329" i="22"/>
  <c r="B6328" i="22"/>
  <c r="B6327" i="22"/>
  <c r="B6326" i="22"/>
  <c r="B6325" i="22"/>
  <c r="B6324" i="22"/>
  <c r="B6323" i="22"/>
  <c r="B6322" i="22"/>
  <c r="B6321" i="22"/>
  <c r="B6320" i="22"/>
  <c r="B6319" i="22"/>
  <c r="B6318" i="22"/>
  <c r="B6317" i="22"/>
  <c r="B6316" i="22"/>
  <c r="B6315" i="22"/>
  <c r="B6314" i="22"/>
  <c r="B6313" i="22"/>
  <c r="B6312" i="22"/>
  <c r="B6311" i="22"/>
  <c r="B6310" i="22"/>
  <c r="B6309" i="22"/>
  <c r="B6308" i="22"/>
  <c r="B6307" i="22"/>
  <c r="B6306" i="22"/>
  <c r="B6305" i="22"/>
  <c r="B6304" i="22"/>
  <c r="B6303" i="22"/>
  <c r="B6302" i="22"/>
  <c r="B6301" i="22"/>
  <c r="B6300" i="22"/>
  <c r="B6299" i="22"/>
  <c r="B6298" i="22"/>
  <c r="B6297" i="22"/>
  <c r="B6296" i="22"/>
  <c r="B6295" i="22"/>
  <c r="B6294" i="22"/>
  <c r="B6293" i="22"/>
  <c r="B6292" i="22"/>
  <c r="B6291" i="22"/>
  <c r="B6290" i="22"/>
  <c r="B6289" i="22"/>
  <c r="B6288" i="22"/>
  <c r="B6287" i="22"/>
  <c r="B6286" i="22"/>
  <c r="B6285" i="22"/>
  <c r="B6284" i="22"/>
  <c r="B6283" i="22"/>
  <c r="B6282" i="22"/>
  <c r="B6281" i="22"/>
  <c r="B6280" i="22"/>
  <c r="B6279" i="22"/>
  <c r="B6278" i="22"/>
  <c r="B6277" i="22"/>
  <c r="B6276" i="22"/>
  <c r="B6275" i="22"/>
  <c r="B6274" i="22"/>
  <c r="B6273" i="22"/>
  <c r="B6272" i="22"/>
  <c r="B6271" i="22"/>
  <c r="B6270" i="22"/>
  <c r="B6269" i="22"/>
  <c r="B6268" i="22"/>
  <c r="B6267" i="22"/>
  <c r="B6266" i="22"/>
  <c r="B6265" i="22"/>
  <c r="B6264" i="22"/>
  <c r="B6263" i="22"/>
  <c r="B6262" i="22"/>
  <c r="B6261" i="22"/>
  <c r="B6260" i="22"/>
  <c r="B6259" i="22"/>
  <c r="B6258" i="22"/>
  <c r="B6257" i="22"/>
  <c r="B6256" i="22"/>
  <c r="B6255" i="22"/>
  <c r="B6254" i="22"/>
  <c r="B6253" i="22"/>
  <c r="B6252" i="22"/>
  <c r="B6251" i="22"/>
  <c r="B6250" i="22"/>
  <c r="B6249" i="22"/>
  <c r="B6248" i="22"/>
  <c r="B6247" i="22"/>
  <c r="B6246" i="22"/>
  <c r="B6245" i="22"/>
  <c r="B6244" i="22"/>
  <c r="B6243" i="22"/>
  <c r="B6242" i="22"/>
  <c r="B6241" i="22"/>
  <c r="B6240" i="22"/>
  <c r="B6239" i="22"/>
  <c r="B6238" i="22"/>
  <c r="B6237" i="22"/>
  <c r="B6236" i="22"/>
  <c r="B6235" i="22"/>
  <c r="B6234" i="22"/>
  <c r="B6233" i="22"/>
  <c r="B6232" i="22"/>
  <c r="B6231" i="22"/>
  <c r="B6230" i="22"/>
  <c r="B6229" i="22"/>
  <c r="B6228" i="22"/>
  <c r="B6227" i="22"/>
  <c r="B6226" i="22"/>
  <c r="B6225" i="22"/>
  <c r="B6224" i="22"/>
  <c r="B6223" i="22"/>
  <c r="B6222" i="22"/>
  <c r="B6221" i="22"/>
  <c r="B6220" i="22"/>
  <c r="B6219" i="22"/>
  <c r="B6218" i="22"/>
  <c r="B6217" i="22"/>
  <c r="B6216" i="22"/>
  <c r="B6215" i="22"/>
  <c r="B6214" i="22"/>
  <c r="B6213" i="22"/>
  <c r="B6212" i="22"/>
  <c r="B6211" i="22"/>
  <c r="B6210" i="22"/>
  <c r="B6209" i="22"/>
  <c r="B6208" i="22"/>
  <c r="B6207" i="22"/>
  <c r="B6206" i="22"/>
  <c r="B6205" i="22"/>
  <c r="B6204" i="22"/>
  <c r="B6203" i="22"/>
  <c r="B6202" i="22"/>
  <c r="B6201" i="22"/>
  <c r="B6200" i="22"/>
  <c r="B6199" i="22"/>
  <c r="B6198" i="22"/>
  <c r="B6197" i="22"/>
  <c r="B6196" i="22"/>
  <c r="B6195" i="22"/>
  <c r="B6194" i="22"/>
  <c r="B6193" i="22"/>
  <c r="B6192" i="22"/>
  <c r="B6191" i="22"/>
  <c r="B6190" i="22"/>
  <c r="B6189" i="22"/>
  <c r="B6188" i="22"/>
  <c r="B6187" i="22"/>
  <c r="B6186" i="22"/>
  <c r="B6185" i="22"/>
  <c r="B6184" i="22"/>
  <c r="B6183" i="22"/>
  <c r="B6182" i="22"/>
  <c r="B6181" i="22"/>
  <c r="B6180" i="22"/>
  <c r="B6179" i="22"/>
  <c r="B6178" i="22"/>
  <c r="B6177" i="22"/>
  <c r="B6176" i="22"/>
  <c r="B6175" i="22"/>
  <c r="B6174" i="22"/>
  <c r="B6173" i="22"/>
  <c r="B6172" i="22"/>
  <c r="B6171" i="22"/>
  <c r="B6170" i="22"/>
  <c r="B6169" i="22"/>
  <c r="B6168" i="22"/>
  <c r="B6167" i="22"/>
  <c r="B6166" i="22"/>
  <c r="B6165" i="22"/>
  <c r="B6164" i="22"/>
  <c r="B6163" i="22"/>
  <c r="B6162" i="22"/>
  <c r="B6161" i="22"/>
  <c r="B6160" i="22"/>
  <c r="B6159" i="22"/>
  <c r="B6158" i="22"/>
  <c r="B6157" i="22"/>
  <c r="B6156" i="22"/>
  <c r="B6155" i="22"/>
  <c r="B6154" i="22"/>
  <c r="B6153" i="22"/>
  <c r="B6152" i="22"/>
  <c r="B6151" i="22"/>
  <c r="B6150" i="22"/>
  <c r="B6149" i="22"/>
  <c r="B6148" i="22"/>
  <c r="B6147" i="22"/>
  <c r="B6146" i="22"/>
  <c r="B6145" i="22"/>
  <c r="B6144" i="22"/>
  <c r="B6143" i="22"/>
  <c r="B6142" i="22"/>
  <c r="B6141" i="22"/>
  <c r="B6140" i="22"/>
  <c r="B6139" i="22"/>
  <c r="B6138" i="22"/>
  <c r="B6137" i="22"/>
  <c r="B6136" i="22"/>
  <c r="B6135" i="22"/>
  <c r="B6134" i="22"/>
  <c r="B6133" i="22"/>
  <c r="B6132" i="22"/>
  <c r="B6131" i="22"/>
  <c r="B6130" i="22"/>
  <c r="B6129" i="22"/>
  <c r="B6128" i="22"/>
  <c r="B6127" i="22"/>
  <c r="B6126" i="22"/>
  <c r="B6125" i="22"/>
  <c r="B6124" i="22"/>
  <c r="B6123" i="22"/>
  <c r="B6122" i="22"/>
  <c r="B6121" i="22"/>
  <c r="B6120" i="22"/>
  <c r="B6119" i="22"/>
  <c r="B6118" i="22"/>
  <c r="B6117" i="22"/>
  <c r="B6116" i="22"/>
  <c r="B6115" i="22"/>
  <c r="B6114" i="22"/>
  <c r="B6113" i="22"/>
  <c r="B6112" i="22"/>
  <c r="B6111" i="22"/>
  <c r="B6110" i="22"/>
  <c r="B6109" i="22"/>
  <c r="B6108" i="22"/>
  <c r="B6107" i="22"/>
  <c r="B6106" i="22"/>
  <c r="B6105" i="22"/>
  <c r="B6104" i="22"/>
  <c r="B6103" i="22"/>
  <c r="B6102" i="22"/>
  <c r="B6101" i="22"/>
  <c r="B6100" i="22"/>
  <c r="B6099" i="22"/>
  <c r="B6098" i="22"/>
  <c r="B6097" i="22"/>
  <c r="B6096" i="22"/>
  <c r="B6095" i="22"/>
  <c r="B6094" i="22"/>
  <c r="B6093" i="22"/>
  <c r="B6092" i="22"/>
  <c r="B6091" i="22"/>
  <c r="B6090" i="22"/>
  <c r="B6089" i="22"/>
  <c r="B6088" i="22"/>
  <c r="B6087" i="22"/>
  <c r="B6086" i="22"/>
  <c r="B6085" i="22"/>
  <c r="B6084" i="22"/>
  <c r="B6083" i="22"/>
  <c r="B6082" i="22"/>
  <c r="B6081" i="22"/>
  <c r="B6080" i="22"/>
  <c r="B6079" i="22"/>
  <c r="B6078" i="22"/>
  <c r="B6077" i="22"/>
  <c r="B6076" i="22"/>
  <c r="B6075" i="22"/>
  <c r="B6074" i="22"/>
  <c r="B6073" i="22"/>
  <c r="B6072" i="22"/>
  <c r="B6071" i="22"/>
  <c r="B6070" i="22"/>
  <c r="B6069" i="22"/>
  <c r="B6068" i="22"/>
  <c r="B6067" i="22"/>
  <c r="B6066" i="22"/>
  <c r="B6065" i="22"/>
  <c r="B6064" i="22"/>
  <c r="B6063" i="22"/>
  <c r="B6062" i="22"/>
  <c r="B6061" i="22"/>
  <c r="B6060" i="22"/>
  <c r="B6059" i="22"/>
  <c r="B6058" i="22"/>
  <c r="B6057" i="22"/>
  <c r="B6056" i="22"/>
  <c r="B6055" i="22"/>
  <c r="B6054" i="22"/>
  <c r="B6053" i="22"/>
  <c r="B6052" i="22"/>
  <c r="B6051" i="22"/>
  <c r="B6050" i="22"/>
  <c r="B6049" i="22"/>
  <c r="B6048" i="22"/>
  <c r="B6047" i="22"/>
  <c r="B6046" i="22"/>
  <c r="B6045" i="22"/>
  <c r="B6044" i="22"/>
  <c r="B6043" i="22"/>
  <c r="B6042" i="22"/>
  <c r="B6041" i="22"/>
  <c r="B6040" i="22"/>
  <c r="B6039" i="22"/>
  <c r="B6038" i="22"/>
  <c r="B6037" i="22"/>
  <c r="B6036" i="22"/>
  <c r="B6035" i="22"/>
  <c r="B6034" i="22"/>
  <c r="B6033" i="22"/>
  <c r="B6032" i="22"/>
  <c r="B6031" i="22"/>
  <c r="B6030" i="22"/>
  <c r="B6029" i="22"/>
  <c r="B6028" i="22"/>
  <c r="B6027" i="22"/>
  <c r="B6026" i="22"/>
  <c r="B6025" i="22"/>
  <c r="B6024" i="22"/>
  <c r="B6023" i="22"/>
  <c r="B6022" i="22"/>
  <c r="B6021" i="22"/>
  <c r="B6020" i="22"/>
  <c r="B6019" i="22"/>
  <c r="B6018" i="22"/>
  <c r="B6017" i="22"/>
  <c r="B6016" i="22"/>
  <c r="B6015" i="22"/>
  <c r="B6014" i="22"/>
  <c r="B6013" i="22"/>
  <c r="B6012" i="22"/>
  <c r="B6011" i="22"/>
  <c r="B6010" i="22"/>
  <c r="B6009" i="22"/>
  <c r="B6008" i="22"/>
  <c r="B6007" i="22"/>
  <c r="B6006" i="22"/>
  <c r="B6005" i="22"/>
  <c r="B6004" i="22"/>
  <c r="B6003" i="22"/>
  <c r="B6002" i="22"/>
  <c r="B6001" i="22"/>
  <c r="B6000" i="22"/>
  <c r="B5999" i="22"/>
  <c r="B5998" i="22"/>
  <c r="B5997" i="22"/>
  <c r="B5996" i="22"/>
  <c r="B5995" i="22"/>
  <c r="B5994" i="22"/>
  <c r="B5993" i="22"/>
  <c r="B5992" i="22"/>
  <c r="B5991" i="22"/>
  <c r="B5990" i="22"/>
  <c r="B5989" i="22"/>
  <c r="B5988" i="22"/>
  <c r="B5987" i="22"/>
  <c r="B5986" i="22"/>
  <c r="B5985" i="22"/>
  <c r="B5984" i="22"/>
  <c r="B5983" i="22"/>
  <c r="B5982" i="22"/>
  <c r="B5981" i="22"/>
  <c r="B5980" i="22"/>
  <c r="B5979" i="22"/>
  <c r="B5978" i="22"/>
  <c r="B5977" i="22"/>
  <c r="B5976" i="22"/>
  <c r="B5975" i="22"/>
  <c r="B5974" i="22"/>
  <c r="B5973" i="22"/>
  <c r="B5972" i="22"/>
  <c r="B5971" i="22"/>
  <c r="B5970" i="22"/>
  <c r="B5969" i="22"/>
  <c r="B5968" i="22"/>
  <c r="B5967" i="22"/>
  <c r="B5966" i="22"/>
  <c r="B5965" i="22"/>
  <c r="B5964" i="22"/>
  <c r="B5963" i="22"/>
  <c r="B5962" i="22"/>
  <c r="B5961" i="22"/>
  <c r="B5960" i="22"/>
  <c r="B5959" i="22"/>
  <c r="B5958" i="22"/>
  <c r="B5957" i="22"/>
  <c r="B5956" i="22"/>
  <c r="B5955" i="22"/>
  <c r="B5954" i="22"/>
  <c r="B5953" i="22"/>
  <c r="B5952" i="22"/>
  <c r="B5951" i="22"/>
  <c r="B5950" i="22"/>
  <c r="B5949" i="22"/>
  <c r="B5948" i="22"/>
  <c r="B5947" i="22"/>
  <c r="B5946" i="22"/>
  <c r="B5945" i="22"/>
  <c r="B5944" i="22"/>
  <c r="B5943" i="22"/>
  <c r="B5942" i="22"/>
  <c r="B5941" i="22"/>
  <c r="B5940" i="22"/>
  <c r="B5939" i="22"/>
  <c r="B5938" i="22"/>
  <c r="B5937" i="22"/>
  <c r="B5936" i="22"/>
  <c r="B5935" i="22"/>
  <c r="B5934" i="22"/>
  <c r="B5933" i="22"/>
  <c r="B5932" i="22"/>
  <c r="B5931" i="22"/>
  <c r="B5930" i="22"/>
  <c r="B5929" i="22"/>
  <c r="B5928" i="22"/>
  <c r="B5927" i="22"/>
  <c r="B5926" i="22"/>
  <c r="B5925" i="22"/>
  <c r="B5924" i="22"/>
  <c r="B5923" i="22"/>
  <c r="B5922" i="22"/>
  <c r="B5921" i="22"/>
  <c r="B5920" i="22"/>
  <c r="B5919" i="22"/>
  <c r="B5918" i="22"/>
  <c r="B5917" i="22"/>
  <c r="B5916" i="22"/>
  <c r="B5915" i="22"/>
  <c r="B5914" i="22"/>
  <c r="B5913" i="22"/>
  <c r="B5912" i="22"/>
  <c r="B5911" i="22"/>
  <c r="B5910" i="22"/>
  <c r="B5909" i="22"/>
  <c r="B5908" i="22"/>
  <c r="B5907" i="22"/>
  <c r="B5906" i="22"/>
  <c r="B5905" i="22"/>
  <c r="B5904" i="22"/>
  <c r="B5903" i="22"/>
  <c r="B5902" i="22"/>
  <c r="B5901" i="22"/>
  <c r="B5900" i="22"/>
  <c r="B5899" i="22"/>
  <c r="B5898" i="22"/>
  <c r="B5897" i="22"/>
  <c r="B5896" i="22"/>
  <c r="B5895" i="22"/>
  <c r="B5894" i="22"/>
  <c r="B5893" i="22"/>
  <c r="B5892" i="22"/>
  <c r="B5891" i="22"/>
  <c r="B5890" i="22"/>
  <c r="B5889" i="22"/>
  <c r="B5888" i="22"/>
  <c r="B5887" i="22"/>
  <c r="B5886" i="22"/>
  <c r="B5885" i="22"/>
  <c r="B5884" i="22"/>
  <c r="B5883" i="22"/>
  <c r="B5882" i="22"/>
  <c r="B5881" i="22"/>
  <c r="B5880" i="22"/>
  <c r="B5879" i="22"/>
  <c r="B5878" i="22"/>
  <c r="B5877" i="22"/>
  <c r="B5876" i="22"/>
  <c r="B5875" i="22"/>
  <c r="B5874" i="22"/>
  <c r="B5873" i="22"/>
  <c r="B5872" i="22"/>
  <c r="B5871" i="22"/>
  <c r="B5870" i="22"/>
  <c r="B5869" i="22"/>
  <c r="B5868" i="22"/>
  <c r="B5867" i="22"/>
  <c r="B5866" i="22"/>
  <c r="B5865" i="22"/>
  <c r="B5864" i="22"/>
  <c r="B5863" i="22"/>
  <c r="B5862" i="22"/>
  <c r="B5861" i="22"/>
  <c r="B5860" i="22"/>
  <c r="B5859" i="22"/>
  <c r="B5858" i="22"/>
  <c r="B5857" i="22"/>
  <c r="B5856" i="22"/>
  <c r="B5855" i="22"/>
  <c r="B5854" i="22"/>
  <c r="B5853" i="22"/>
  <c r="B5852" i="22"/>
  <c r="B5851" i="22"/>
  <c r="B5850" i="22"/>
  <c r="B5849" i="22"/>
  <c r="B5848" i="22"/>
  <c r="B5847" i="22"/>
  <c r="B5846" i="22"/>
  <c r="B5845" i="22"/>
  <c r="B5844" i="22"/>
  <c r="B5843" i="22"/>
  <c r="B5842" i="22"/>
  <c r="B5841" i="22"/>
  <c r="B5840" i="22"/>
  <c r="B5839" i="22"/>
  <c r="B5838" i="22"/>
  <c r="B5837" i="22"/>
  <c r="B5836" i="22"/>
  <c r="B5835" i="22"/>
  <c r="B5834" i="22"/>
  <c r="B5833" i="22"/>
  <c r="B5832" i="22"/>
  <c r="B5831" i="22"/>
  <c r="B5830" i="22"/>
  <c r="B5829" i="22"/>
  <c r="B5828" i="22"/>
  <c r="B5827" i="22"/>
  <c r="B5826" i="22"/>
  <c r="B5825" i="22"/>
  <c r="B5824" i="22"/>
  <c r="B5823" i="22"/>
  <c r="B5822" i="22"/>
  <c r="B5821" i="22"/>
  <c r="B5820" i="22"/>
  <c r="B5819" i="22"/>
  <c r="B5818" i="22"/>
  <c r="B5817" i="22"/>
  <c r="B5816" i="22"/>
  <c r="B5815" i="22"/>
  <c r="B5814" i="22"/>
  <c r="B5813" i="22"/>
  <c r="B5812" i="22"/>
  <c r="B5811" i="22"/>
  <c r="B5810" i="22"/>
  <c r="B5809" i="22"/>
  <c r="B5808" i="22"/>
  <c r="B5807" i="22"/>
  <c r="B5806" i="22"/>
  <c r="B5805" i="22"/>
  <c r="B5804" i="22"/>
  <c r="B5803" i="22"/>
  <c r="B5802" i="22"/>
  <c r="B5801" i="22"/>
  <c r="B5800" i="22"/>
  <c r="B5799" i="22"/>
  <c r="B5798" i="22"/>
  <c r="B5797" i="22"/>
  <c r="B5796" i="22"/>
  <c r="B5795" i="22"/>
  <c r="B5794" i="22"/>
  <c r="B5793" i="22"/>
  <c r="B5792" i="22"/>
  <c r="B5791" i="22"/>
  <c r="B5790" i="22"/>
  <c r="B5789" i="22"/>
  <c r="B5788" i="22"/>
  <c r="B5787" i="22"/>
  <c r="B5786" i="22"/>
  <c r="B5785" i="22"/>
  <c r="B5784" i="22"/>
  <c r="B5783" i="22"/>
  <c r="B5782" i="22"/>
  <c r="B5781" i="22"/>
  <c r="B5780" i="22"/>
  <c r="B5779" i="22"/>
  <c r="B5778" i="22"/>
  <c r="B5777" i="22"/>
  <c r="B5776" i="22"/>
  <c r="B5775" i="22"/>
  <c r="B5774" i="22"/>
  <c r="B5773" i="22"/>
  <c r="B5772" i="22"/>
  <c r="B5771" i="22"/>
  <c r="B5770" i="22"/>
  <c r="B5769" i="22"/>
  <c r="B5768" i="22"/>
  <c r="B5767" i="22"/>
  <c r="B5766" i="22"/>
  <c r="B5765" i="22"/>
  <c r="B5764" i="22"/>
  <c r="B5763" i="22"/>
  <c r="B5762" i="22"/>
  <c r="B5761" i="22"/>
  <c r="B5760" i="22"/>
  <c r="B5759" i="22"/>
  <c r="B5758" i="22"/>
  <c r="B5757" i="22"/>
  <c r="B5756" i="22"/>
  <c r="B5755" i="22"/>
  <c r="B5754" i="22"/>
  <c r="B5753" i="22"/>
  <c r="B5752" i="22"/>
  <c r="B5751" i="22"/>
  <c r="B5750" i="22"/>
  <c r="B5749" i="22"/>
  <c r="B5748" i="22"/>
  <c r="B5747" i="22"/>
  <c r="B5746" i="22"/>
  <c r="B5745" i="22"/>
  <c r="B5744" i="22"/>
  <c r="B5743" i="22"/>
  <c r="B5742" i="22"/>
  <c r="B5741" i="22"/>
  <c r="B5740" i="22"/>
  <c r="B5739" i="22"/>
  <c r="B5738" i="22"/>
  <c r="B5737" i="22"/>
  <c r="B5736" i="22"/>
  <c r="B5735" i="22"/>
  <c r="B5734" i="22"/>
  <c r="B5733" i="22"/>
  <c r="B5732" i="22"/>
  <c r="B5731" i="22"/>
  <c r="B5730" i="22"/>
  <c r="B5729" i="22"/>
  <c r="B5728" i="22"/>
  <c r="B5727" i="22"/>
  <c r="B5726" i="22"/>
  <c r="B5725" i="22"/>
  <c r="B5724" i="22"/>
  <c r="B5723" i="22"/>
  <c r="B5722" i="22"/>
  <c r="B5721" i="22"/>
  <c r="B5720" i="22"/>
  <c r="B5719" i="22"/>
  <c r="B5718" i="22"/>
  <c r="B5717" i="22"/>
  <c r="B5716" i="22"/>
  <c r="B5715" i="22"/>
  <c r="B5714" i="22"/>
  <c r="B5713" i="22"/>
  <c r="B5712" i="22"/>
  <c r="B5711" i="22"/>
  <c r="B5710" i="22"/>
  <c r="B5709" i="22"/>
  <c r="B5708" i="22"/>
  <c r="B5707" i="22"/>
  <c r="B5706" i="22"/>
  <c r="B5705" i="22"/>
  <c r="B5704" i="22"/>
  <c r="B5703" i="22"/>
  <c r="B5702" i="22"/>
  <c r="B5701" i="22"/>
  <c r="B5700" i="22"/>
  <c r="B5699" i="22"/>
  <c r="B5698" i="22"/>
  <c r="B5697" i="22"/>
  <c r="B5696" i="22"/>
  <c r="B5695" i="22"/>
  <c r="B5694" i="22"/>
  <c r="B5693" i="22"/>
  <c r="B5692" i="22"/>
  <c r="B5691" i="22"/>
  <c r="B5690" i="22"/>
  <c r="B5689" i="22"/>
  <c r="B5688" i="22"/>
  <c r="B5687" i="22"/>
  <c r="B5686" i="22"/>
  <c r="B5685" i="22"/>
  <c r="B5684" i="22"/>
  <c r="B5683" i="22"/>
  <c r="B5682" i="22"/>
  <c r="B5681" i="22"/>
  <c r="B5680" i="22"/>
  <c r="B5679" i="22"/>
  <c r="B5678" i="22"/>
  <c r="B5677" i="22"/>
  <c r="B5676" i="22"/>
  <c r="B5675" i="22"/>
  <c r="B5674" i="22"/>
  <c r="B5673" i="22"/>
  <c r="B5672" i="22"/>
  <c r="B5671" i="22"/>
  <c r="B5670" i="22"/>
  <c r="B5669" i="22"/>
  <c r="B5668" i="22"/>
  <c r="B5667" i="22"/>
  <c r="B5666" i="22"/>
  <c r="B5665" i="22"/>
  <c r="B5664" i="22"/>
  <c r="B5663" i="22"/>
  <c r="B5662" i="22"/>
  <c r="B5661" i="22"/>
  <c r="B5660" i="22"/>
  <c r="B5659" i="22"/>
  <c r="B5658" i="22"/>
  <c r="B5657" i="22"/>
  <c r="B5656" i="22"/>
  <c r="B5655" i="22"/>
  <c r="B5654" i="22"/>
  <c r="B5653" i="22"/>
  <c r="B5652" i="22"/>
  <c r="B5651" i="22"/>
  <c r="B5650" i="22"/>
  <c r="B5649" i="22"/>
  <c r="B5648" i="22"/>
  <c r="B5647" i="22"/>
  <c r="B5646" i="22"/>
  <c r="B5645" i="22"/>
  <c r="B5644" i="22"/>
  <c r="B5643" i="22"/>
  <c r="B5642" i="22"/>
  <c r="B5641" i="22"/>
  <c r="B5640" i="22"/>
  <c r="B5639" i="22"/>
  <c r="B5638" i="22"/>
  <c r="B5637" i="22"/>
  <c r="B5636" i="22"/>
  <c r="B5635" i="22"/>
  <c r="B5634" i="22"/>
  <c r="B5633" i="22"/>
  <c r="B5632" i="22"/>
  <c r="B5631" i="22"/>
  <c r="B5630" i="22"/>
  <c r="B5629" i="22"/>
  <c r="B5628" i="22"/>
  <c r="B5627" i="22"/>
  <c r="B5626" i="22"/>
  <c r="B5625" i="22"/>
  <c r="B5624" i="22"/>
  <c r="B5623" i="22"/>
  <c r="B5622" i="22"/>
  <c r="B5621" i="22"/>
  <c r="B5620" i="22"/>
  <c r="B5619" i="22"/>
  <c r="B5618" i="22"/>
  <c r="B5617" i="22"/>
  <c r="B5616" i="22"/>
  <c r="B5615" i="22"/>
  <c r="B5614" i="22"/>
  <c r="B5613" i="22"/>
  <c r="B5612" i="22"/>
  <c r="B5611" i="22"/>
  <c r="B5610" i="22"/>
  <c r="B5609" i="22"/>
  <c r="B5608" i="22"/>
  <c r="B5607" i="22"/>
  <c r="B5606" i="22"/>
  <c r="B5605" i="22"/>
  <c r="B5604" i="22"/>
  <c r="B5603" i="22"/>
  <c r="B5602" i="22"/>
  <c r="B5601" i="22"/>
  <c r="B5600" i="22"/>
  <c r="B5599" i="22"/>
  <c r="B5598" i="22"/>
  <c r="B5597" i="22"/>
  <c r="B5596" i="22"/>
  <c r="B5595" i="22"/>
  <c r="B5594" i="22"/>
  <c r="B5593" i="22"/>
  <c r="B5592" i="22"/>
  <c r="B5591" i="22"/>
  <c r="B5590" i="22"/>
  <c r="B5589" i="22"/>
  <c r="B5588" i="22"/>
  <c r="B5587" i="22"/>
  <c r="B5586" i="22"/>
  <c r="B5585" i="22"/>
  <c r="B5584" i="22"/>
  <c r="B5583" i="22"/>
  <c r="B5582" i="22"/>
  <c r="B5581" i="22"/>
  <c r="B5580" i="22"/>
  <c r="B5579" i="22"/>
  <c r="B5578" i="22"/>
  <c r="B5577" i="22"/>
  <c r="B5576" i="22"/>
  <c r="B5575" i="22"/>
  <c r="B5574" i="22"/>
  <c r="B5573" i="22"/>
  <c r="B5572" i="22"/>
  <c r="B5571" i="22"/>
  <c r="B5570" i="22"/>
  <c r="B5569" i="22"/>
  <c r="B5568" i="22"/>
  <c r="B5567" i="22"/>
  <c r="B5566" i="22"/>
  <c r="B5565" i="22"/>
  <c r="B5564" i="22"/>
  <c r="B5563" i="22"/>
  <c r="B5562" i="22"/>
  <c r="B5561" i="22"/>
  <c r="B5560" i="22"/>
  <c r="B5559" i="22"/>
  <c r="B5558" i="22"/>
  <c r="B5557" i="22"/>
  <c r="B5556" i="22"/>
  <c r="B5555" i="22"/>
  <c r="B5554" i="22"/>
  <c r="B5553" i="22"/>
  <c r="B5552" i="22"/>
  <c r="B5551" i="22"/>
  <c r="B5550" i="22"/>
  <c r="B5549" i="22"/>
  <c r="B5548" i="22"/>
  <c r="B5547" i="22"/>
  <c r="B5546" i="22"/>
  <c r="B5545" i="22"/>
  <c r="B5544" i="22"/>
  <c r="B5543" i="22"/>
  <c r="B5542" i="22"/>
  <c r="B5541" i="22"/>
  <c r="B5540" i="22"/>
  <c r="B5539" i="22"/>
  <c r="B5538" i="22"/>
  <c r="B5537" i="22"/>
  <c r="B5536" i="22"/>
  <c r="B5535" i="22"/>
  <c r="B5534" i="22"/>
  <c r="B5533" i="22"/>
  <c r="B5532" i="22"/>
  <c r="B5531" i="22"/>
  <c r="B5530" i="22"/>
  <c r="B5529" i="22"/>
  <c r="B5528" i="22"/>
  <c r="B5527" i="22"/>
  <c r="B5526" i="22"/>
  <c r="B5525" i="22"/>
  <c r="B5524" i="22"/>
  <c r="B5523" i="22"/>
  <c r="B5522" i="22"/>
  <c r="B5521" i="22"/>
  <c r="B5520" i="22"/>
  <c r="B5519" i="22"/>
  <c r="B5518" i="22"/>
  <c r="B5517" i="22"/>
  <c r="B5516" i="22"/>
  <c r="B5515" i="22"/>
  <c r="B5514" i="22"/>
  <c r="B5513" i="22"/>
  <c r="B5512" i="22"/>
  <c r="B5511" i="22"/>
  <c r="B5510" i="22"/>
  <c r="B5509" i="22"/>
  <c r="B5508" i="22"/>
  <c r="B5507" i="22"/>
  <c r="B5506" i="22"/>
  <c r="B5505" i="22"/>
  <c r="B5504" i="22"/>
  <c r="B5503" i="22"/>
  <c r="B5502" i="22"/>
  <c r="B5501" i="22"/>
  <c r="B5500" i="22"/>
  <c r="B5499" i="22"/>
  <c r="B5498" i="22"/>
  <c r="B5497" i="22"/>
  <c r="B5496" i="22"/>
  <c r="B5495" i="22"/>
  <c r="B5494" i="22"/>
  <c r="B5493" i="22"/>
  <c r="B5492" i="22"/>
  <c r="B5491" i="22"/>
  <c r="B5490" i="22"/>
  <c r="B5489" i="22"/>
  <c r="B5488" i="22"/>
  <c r="B5487" i="22"/>
  <c r="B5486" i="22"/>
  <c r="B5485" i="22"/>
  <c r="B5484" i="22"/>
  <c r="B5483" i="22"/>
  <c r="B5482" i="22"/>
  <c r="B5481" i="22"/>
  <c r="B5480" i="22"/>
  <c r="B5479" i="22"/>
  <c r="B5478" i="22"/>
  <c r="B5477" i="22"/>
  <c r="B5476" i="22"/>
  <c r="B5475" i="22"/>
  <c r="B5474" i="22"/>
  <c r="B5473" i="22"/>
  <c r="B5472" i="22"/>
  <c r="B5471" i="22"/>
  <c r="B5470" i="22"/>
  <c r="B5469" i="22"/>
  <c r="B5468" i="22"/>
  <c r="B5467" i="22"/>
  <c r="B5466" i="22"/>
  <c r="B5465" i="22"/>
  <c r="B5464" i="22"/>
  <c r="B5463" i="22"/>
  <c r="B5462" i="22"/>
  <c r="B5461" i="22"/>
  <c r="B5460" i="22"/>
  <c r="B5459" i="22"/>
  <c r="B5458" i="22"/>
  <c r="B5457" i="22"/>
  <c r="B5456" i="22"/>
  <c r="B5455" i="22"/>
  <c r="B5454" i="22"/>
  <c r="B5453" i="22"/>
  <c r="B5452" i="22"/>
  <c r="B5451" i="22"/>
  <c r="B5450" i="22"/>
  <c r="B5449" i="22"/>
  <c r="B5448" i="22"/>
  <c r="B5447" i="22"/>
  <c r="B5446" i="22"/>
  <c r="B5445" i="22"/>
  <c r="B5444" i="22"/>
  <c r="B5443" i="22"/>
  <c r="B5442" i="22"/>
  <c r="B5441" i="22"/>
  <c r="B5440" i="22"/>
  <c r="B5439" i="22"/>
  <c r="B5438" i="22"/>
  <c r="B5437" i="22"/>
  <c r="B5436" i="22"/>
  <c r="B5435" i="22"/>
  <c r="B5434" i="22"/>
  <c r="B5433" i="22"/>
  <c r="B5432" i="22"/>
  <c r="B5431" i="22"/>
  <c r="B5430" i="22"/>
  <c r="B5429" i="22"/>
  <c r="B5428" i="22"/>
  <c r="B5427" i="22"/>
  <c r="B5426" i="22"/>
  <c r="B5425" i="22"/>
  <c r="B5424" i="22"/>
  <c r="B5423" i="22"/>
  <c r="B5422" i="22"/>
  <c r="B5421" i="22"/>
  <c r="B5420" i="22"/>
  <c r="B5419" i="22"/>
  <c r="B5418" i="22"/>
  <c r="B5417" i="22"/>
  <c r="B5416" i="22"/>
  <c r="B5415" i="22"/>
  <c r="B5414" i="22"/>
  <c r="B5413" i="22"/>
  <c r="B5412" i="22"/>
  <c r="B5411" i="22"/>
  <c r="B5410" i="22"/>
  <c r="B5409" i="22"/>
  <c r="B5408" i="22"/>
  <c r="B5407" i="22"/>
  <c r="B5406" i="22"/>
  <c r="B5405" i="22"/>
  <c r="B5404" i="22"/>
  <c r="B5403" i="22"/>
  <c r="B5402" i="22"/>
  <c r="B5401" i="22"/>
  <c r="B5400" i="22"/>
  <c r="B5399" i="22"/>
  <c r="B5398" i="22"/>
  <c r="B5397" i="22"/>
  <c r="B5396" i="22"/>
  <c r="B5395" i="22"/>
  <c r="B5394" i="22"/>
  <c r="B5393" i="22"/>
  <c r="B5392" i="22"/>
  <c r="B5391" i="22"/>
  <c r="B5390" i="22"/>
  <c r="B5389" i="22"/>
  <c r="B5388" i="22"/>
  <c r="B5387" i="22"/>
  <c r="B5386" i="22"/>
  <c r="B5385" i="22"/>
  <c r="B5384" i="22"/>
  <c r="B5383" i="22"/>
  <c r="B5382" i="22"/>
  <c r="B5381" i="22"/>
  <c r="B5380" i="22"/>
  <c r="B5379" i="22"/>
  <c r="B5378" i="22"/>
  <c r="B5377" i="22"/>
  <c r="B5376" i="22"/>
  <c r="B5375" i="22"/>
  <c r="B5374" i="22"/>
  <c r="B5373" i="22"/>
  <c r="B5372" i="22"/>
  <c r="B5371" i="22"/>
  <c r="B5370" i="22"/>
  <c r="B5369" i="22"/>
  <c r="B5368" i="22"/>
  <c r="B5367" i="22"/>
  <c r="B5366" i="22"/>
  <c r="B5365" i="22"/>
  <c r="B5364" i="22"/>
  <c r="B5363" i="22"/>
  <c r="B5362" i="22"/>
  <c r="B5361" i="22"/>
  <c r="B5360" i="22"/>
  <c r="B5359" i="22"/>
  <c r="B5358" i="22"/>
  <c r="B5357" i="22"/>
  <c r="B5356" i="22"/>
  <c r="B5355" i="22"/>
  <c r="B5354" i="22"/>
  <c r="B5353" i="22"/>
  <c r="B5352" i="22"/>
  <c r="B5351" i="22"/>
  <c r="B5350" i="22"/>
  <c r="B5349" i="22"/>
  <c r="B5348" i="22"/>
  <c r="B5347" i="22"/>
  <c r="B5346" i="22"/>
  <c r="B5345" i="22"/>
  <c r="B5344" i="22"/>
  <c r="B5343" i="22"/>
  <c r="B5342" i="22"/>
  <c r="B5341" i="22"/>
  <c r="B5340" i="22"/>
  <c r="B5339" i="22"/>
  <c r="B5338" i="22"/>
  <c r="B5337" i="22"/>
  <c r="B5336" i="22"/>
  <c r="B5335" i="22"/>
  <c r="B5334" i="22"/>
  <c r="B5333" i="22"/>
  <c r="B5332" i="22"/>
  <c r="B5331" i="22"/>
  <c r="B5330" i="22"/>
  <c r="B5329" i="22"/>
  <c r="B5328" i="22"/>
  <c r="B5327" i="22"/>
  <c r="B5326" i="22"/>
  <c r="B5325" i="22"/>
  <c r="B5324" i="22"/>
  <c r="B5323" i="22"/>
  <c r="B5322" i="22"/>
  <c r="B5321" i="22"/>
  <c r="B5320" i="22"/>
  <c r="B5319" i="22"/>
  <c r="B5318" i="22"/>
  <c r="B5317" i="22"/>
  <c r="B5316" i="22"/>
  <c r="B5315" i="22"/>
  <c r="B5314" i="22"/>
  <c r="B5313" i="22"/>
  <c r="B5312" i="22"/>
  <c r="B5311" i="22"/>
  <c r="B5310" i="22"/>
  <c r="B5309" i="22"/>
  <c r="B5308" i="22"/>
  <c r="B5307" i="22"/>
  <c r="B5306" i="22"/>
  <c r="B5305" i="22"/>
  <c r="B5304" i="22"/>
  <c r="B5303" i="22"/>
  <c r="B5302" i="22"/>
  <c r="B5301" i="22"/>
  <c r="B5300" i="22"/>
  <c r="B5299" i="22"/>
  <c r="B5298" i="22"/>
  <c r="B5297" i="22"/>
  <c r="B5296" i="22"/>
  <c r="B5295" i="22"/>
  <c r="B5294" i="22"/>
  <c r="B5293" i="22"/>
  <c r="B5292" i="22"/>
  <c r="B5291" i="22"/>
  <c r="B5290" i="22"/>
  <c r="B5289" i="22"/>
  <c r="B5288" i="22"/>
  <c r="B5287" i="22"/>
  <c r="B5286" i="22"/>
  <c r="B5285" i="22"/>
  <c r="B5284" i="22"/>
  <c r="B5283" i="22"/>
  <c r="B5282" i="22"/>
  <c r="B5281" i="22"/>
  <c r="B5280" i="22"/>
  <c r="B5279" i="22"/>
  <c r="B5278" i="22"/>
  <c r="B5277" i="22"/>
  <c r="B5276" i="22"/>
  <c r="B5275" i="22"/>
  <c r="B5274" i="22"/>
  <c r="B5273" i="22"/>
  <c r="B5272" i="22"/>
  <c r="B5271" i="22"/>
  <c r="B5270" i="22"/>
  <c r="B5269" i="22"/>
  <c r="B5268" i="22"/>
  <c r="B5267" i="22"/>
  <c r="B5266" i="22"/>
  <c r="B5265" i="22"/>
  <c r="B5264" i="22"/>
  <c r="B5263" i="22"/>
  <c r="B5262" i="22"/>
  <c r="B5261" i="22"/>
  <c r="B5260" i="22"/>
  <c r="B5259" i="22"/>
  <c r="B5258" i="22"/>
  <c r="B5257" i="22"/>
  <c r="B5256" i="22"/>
  <c r="B5255" i="22"/>
  <c r="B5254" i="22"/>
  <c r="B5253" i="22"/>
  <c r="B5252" i="22"/>
  <c r="B5251" i="22"/>
  <c r="B5250" i="22"/>
  <c r="B5249" i="22"/>
  <c r="B5248" i="22"/>
  <c r="B5247" i="22"/>
  <c r="B5246" i="22"/>
  <c r="B5245" i="22"/>
  <c r="B5244" i="22"/>
  <c r="B5243" i="22"/>
  <c r="B5242" i="22"/>
  <c r="B5241" i="22"/>
  <c r="B5240" i="22"/>
  <c r="B5239" i="22"/>
  <c r="B5238" i="22"/>
  <c r="B5237" i="22"/>
  <c r="B5236" i="22"/>
  <c r="B5235" i="22"/>
  <c r="B5234" i="22"/>
  <c r="B5233" i="22"/>
  <c r="B5232" i="22"/>
  <c r="B5231" i="22"/>
  <c r="B5230" i="22"/>
  <c r="B5229" i="22"/>
  <c r="B5228" i="22"/>
  <c r="B5227" i="22"/>
  <c r="B5226" i="22"/>
  <c r="B5225" i="22"/>
  <c r="B5224" i="22"/>
  <c r="B5223" i="22"/>
  <c r="B5222" i="22"/>
  <c r="B5221" i="22"/>
  <c r="B5220" i="22"/>
  <c r="B5219" i="22"/>
  <c r="B5218" i="22"/>
  <c r="B5217" i="22"/>
  <c r="B5216" i="22"/>
  <c r="B5215" i="22"/>
  <c r="B5214" i="22"/>
  <c r="B5213" i="22"/>
  <c r="B5212" i="22"/>
  <c r="B5211" i="22"/>
  <c r="B5210" i="22"/>
  <c r="B5209" i="22"/>
  <c r="B5208" i="22"/>
  <c r="B5207" i="22"/>
  <c r="B5206" i="22"/>
  <c r="B5205" i="22"/>
  <c r="B5204" i="22"/>
  <c r="B5203" i="22"/>
  <c r="B5202" i="22"/>
  <c r="B5201" i="22"/>
  <c r="B5200" i="22"/>
  <c r="B5199" i="22"/>
  <c r="B5198" i="22"/>
  <c r="B5197" i="22"/>
  <c r="B5196" i="22"/>
  <c r="B5195" i="22"/>
  <c r="B5194" i="22"/>
  <c r="B5193" i="22"/>
  <c r="B5192" i="22"/>
  <c r="B5191" i="22"/>
  <c r="B5190" i="22"/>
  <c r="B5189" i="22"/>
  <c r="B5188" i="22"/>
  <c r="B5187" i="22"/>
  <c r="B5186" i="22"/>
  <c r="B5185" i="22"/>
  <c r="B5184" i="22"/>
  <c r="B5183" i="22"/>
  <c r="B5182" i="22"/>
  <c r="B5181" i="22"/>
  <c r="B5180" i="22"/>
  <c r="B5179" i="22"/>
  <c r="B5178" i="22"/>
  <c r="B5177" i="22"/>
  <c r="B5176" i="22"/>
  <c r="B5175" i="22"/>
  <c r="B5174" i="22"/>
  <c r="B5173" i="22"/>
  <c r="B5172" i="22"/>
  <c r="B5171" i="22"/>
  <c r="B5170" i="22"/>
  <c r="B5169" i="22"/>
  <c r="B5168" i="22"/>
  <c r="B5167" i="22"/>
  <c r="B5166" i="22"/>
  <c r="B5165" i="22"/>
  <c r="B5164" i="22"/>
  <c r="B5163" i="22"/>
  <c r="B5162" i="22"/>
  <c r="B5161" i="22"/>
  <c r="B5160" i="22"/>
  <c r="B5159" i="22"/>
  <c r="B5158" i="22"/>
  <c r="B5157" i="22"/>
  <c r="B5156" i="22"/>
  <c r="B5155" i="22"/>
  <c r="B5154" i="22"/>
  <c r="B5153" i="22"/>
  <c r="B5152" i="22"/>
  <c r="B5151" i="22"/>
  <c r="B5150" i="22"/>
  <c r="B5149" i="22"/>
  <c r="B5148" i="22"/>
  <c r="B5147" i="22"/>
  <c r="B5146" i="22"/>
  <c r="B5145" i="22"/>
  <c r="B5144" i="22"/>
  <c r="B5143" i="22"/>
  <c r="B5142" i="22"/>
  <c r="B5141" i="22"/>
  <c r="B5140" i="22"/>
  <c r="B5139" i="22"/>
  <c r="B5138" i="22"/>
  <c r="B5137" i="22"/>
  <c r="B5136" i="22"/>
  <c r="B5135" i="22"/>
  <c r="B5134" i="22"/>
  <c r="B5133" i="22"/>
  <c r="B5132" i="22"/>
  <c r="B5131" i="22"/>
  <c r="B5130" i="22"/>
  <c r="B5129" i="22"/>
  <c r="B5128" i="22"/>
  <c r="B5127" i="22"/>
  <c r="B5126" i="22"/>
  <c r="B5125" i="22"/>
  <c r="B5124" i="22"/>
  <c r="B5123" i="22"/>
  <c r="B5122" i="22"/>
  <c r="B5121" i="22"/>
  <c r="B5120" i="22"/>
  <c r="B5119" i="22"/>
  <c r="B5118" i="22"/>
  <c r="B5117" i="22"/>
  <c r="B5116" i="22"/>
  <c r="B5115" i="22"/>
  <c r="B5114" i="22"/>
  <c r="B5113" i="22"/>
  <c r="B5112" i="22"/>
  <c r="B5111" i="22"/>
  <c r="B5110" i="22"/>
  <c r="B5109" i="22"/>
  <c r="B5108" i="22"/>
  <c r="B5107" i="22"/>
  <c r="B5106" i="22"/>
  <c r="B5105" i="22"/>
  <c r="B5104" i="22"/>
  <c r="B5103" i="22"/>
  <c r="B5102" i="22"/>
  <c r="B5101" i="22"/>
  <c r="B5100" i="22"/>
  <c r="B5099" i="22"/>
  <c r="B5098" i="22"/>
  <c r="B5097" i="22"/>
  <c r="B5096" i="22"/>
  <c r="B5095" i="22"/>
  <c r="B5094" i="22"/>
  <c r="B5093" i="22"/>
  <c r="B5092" i="22"/>
  <c r="B5091" i="22"/>
  <c r="B5090" i="22"/>
  <c r="B5089" i="22"/>
  <c r="B5088" i="22"/>
  <c r="B5087" i="22"/>
  <c r="B5086" i="22"/>
  <c r="B5085" i="22"/>
  <c r="B5084" i="22"/>
  <c r="B5083" i="22"/>
  <c r="B5082" i="22"/>
  <c r="B5081" i="22"/>
  <c r="B5080" i="22"/>
  <c r="B5079" i="22"/>
  <c r="B5078" i="22"/>
  <c r="B5077" i="22"/>
  <c r="B5076" i="22"/>
  <c r="B5075" i="22"/>
  <c r="B5074" i="22"/>
  <c r="B5073" i="22"/>
  <c r="B5072" i="22"/>
  <c r="B5071" i="22"/>
  <c r="B5070" i="22"/>
  <c r="B5069" i="22"/>
  <c r="B5068" i="22"/>
  <c r="B5067" i="22"/>
  <c r="B5066" i="22"/>
  <c r="B5065" i="22"/>
  <c r="B5064" i="22"/>
  <c r="B5063" i="22"/>
  <c r="B5062" i="22"/>
  <c r="B5061" i="22"/>
  <c r="B5060" i="22"/>
  <c r="B5059" i="22"/>
  <c r="B5058" i="22"/>
  <c r="B5057" i="22"/>
  <c r="B5056" i="22"/>
  <c r="B5055" i="22"/>
  <c r="B5054" i="22"/>
  <c r="B5053" i="22"/>
  <c r="B5052" i="22"/>
  <c r="B5051" i="22"/>
  <c r="B5050" i="22"/>
  <c r="B5049" i="22"/>
  <c r="B5048" i="22"/>
  <c r="B5047" i="22"/>
  <c r="B5046" i="22"/>
  <c r="B5045" i="22"/>
  <c r="B5044" i="22"/>
  <c r="B5043" i="22"/>
  <c r="B5042" i="22"/>
  <c r="B5041" i="22"/>
  <c r="B5040" i="22"/>
  <c r="B5039" i="22"/>
  <c r="B5038" i="22"/>
  <c r="B5037" i="22"/>
  <c r="B5036" i="22"/>
  <c r="B5035" i="22"/>
  <c r="B5034" i="22"/>
  <c r="B5033" i="22"/>
  <c r="B5032" i="22"/>
  <c r="B5031" i="22"/>
  <c r="B5030" i="22"/>
  <c r="B5029" i="22"/>
  <c r="B5028" i="22"/>
  <c r="B5027" i="22"/>
  <c r="B5026" i="22"/>
  <c r="B5025" i="22"/>
  <c r="B5024" i="22"/>
  <c r="B5023" i="22"/>
  <c r="B5022" i="22"/>
  <c r="B5021" i="22"/>
  <c r="B5020" i="22"/>
  <c r="B5019" i="22"/>
  <c r="B5018" i="22"/>
  <c r="B5017" i="22"/>
  <c r="B5016" i="22"/>
  <c r="B5015" i="22"/>
  <c r="B5014" i="22"/>
  <c r="B5013" i="22"/>
  <c r="B5012" i="22"/>
  <c r="B5011" i="22"/>
  <c r="B5010" i="22"/>
  <c r="B5009" i="22"/>
  <c r="B5008" i="22"/>
  <c r="B5007" i="22"/>
  <c r="B5006" i="22"/>
  <c r="B5005" i="22"/>
  <c r="B5004" i="22"/>
  <c r="B5003" i="22"/>
  <c r="B5002" i="22"/>
  <c r="B5001" i="22"/>
  <c r="B5000" i="22"/>
  <c r="B4999" i="22"/>
  <c r="B4998" i="22"/>
  <c r="B4997" i="22"/>
  <c r="B4996" i="22"/>
  <c r="B4995" i="22"/>
  <c r="B4994" i="22"/>
  <c r="B4993" i="22"/>
  <c r="B4992" i="22"/>
  <c r="B4991" i="22"/>
  <c r="B4990" i="22"/>
  <c r="B4989" i="22"/>
  <c r="B4988" i="22"/>
  <c r="B4987" i="22"/>
  <c r="B4986" i="22"/>
  <c r="B4985" i="22"/>
  <c r="B4984" i="22"/>
  <c r="B4983" i="22"/>
  <c r="B4982" i="22"/>
  <c r="B4981" i="22"/>
  <c r="B4980" i="22"/>
  <c r="B4979" i="22"/>
  <c r="B4978" i="22"/>
  <c r="B4977" i="22"/>
  <c r="B4976" i="22"/>
  <c r="B4975" i="22"/>
  <c r="B4974" i="22"/>
  <c r="B4973" i="22"/>
  <c r="B4972" i="22"/>
  <c r="B4971" i="22"/>
  <c r="B4970" i="22"/>
  <c r="B4969" i="22"/>
  <c r="B4968" i="22"/>
  <c r="B4967" i="22"/>
  <c r="B4966" i="22"/>
  <c r="B4965" i="22"/>
  <c r="B4964" i="22"/>
  <c r="B4963" i="22"/>
  <c r="B4962" i="22"/>
  <c r="B4961" i="22"/>
  <c r="B4960" i="22"/>
  <c r="B4959" i="22"/>
  <c r="B4958" i="22"/>
  <c r="B4957" i="22"/>
  <c r="B4956" i="22"/>
  <c r="B4955" i="22"/>
  <c r="B4954" i="22"/>
  <c r="B4953" i="22"/>
  <c r="B4952" i="22"/>
  <c r="B4951" i="22"/>
  <c r="B4950" i="22"/>
  <c r="B4949" i="22"/>
  <c r="B4948" i="22"/>
  <c r="B4947" i="22"/>
  <c r="B4946" i="22"/>
  <c r="B4945" i="22"/>
  <c r="B4944" i="22"/>
  <c r="B4943" i="22"/>
  <c r="B4942" i="22"/>
  <c r="B4941" i="22"/>
  <c r="B4940" i="22"/>
  <c r="B4939" i="22"/>
  <c r="B4938" i="22"/>
  <c r="B4937" i="22"/>
  <c r="B4936" i="22"/>
  <c r="B4935" i="22"/>
  <c r="B4934" i="22"/>
  <c r="B4933" i="22"/>
  <c r="B4932" i="22"/>
  <c r="B4931" i="22"/>
  <c r="B4930" i="22"/>
  <c r="B4929" i="22"/>
  <c r="B4928" i="22"/>
  <c r="B4927" i="22"/>
  <c r="B4926" i="22"/>
  <c r="B4925" i="22"/>
  <c r="B4924" i="22"/>
  <c r="B4923" i="22"/>
  <c r="B4922" i="22"/>
  <c r="B4921" i="22"/>
  <c r="B4920" i="22"/>
  <c r="B4919" i="22"/>
  <c r="B4918" i="22"/>
  <c r="B4917" i="22"/>
  <c r="B4916" i="22"/>
  <c r="B4915" i="22"/>
  <c r="B4914" i="22"/>
  <c r="B4913" i="22"/>
  <c r="B4912" i="22"/>
  <c r="B4911" i="22"/>
  <c r="B4910" i="22"/>
  <c r="B4909" i="22"/>
  <c r="B4908" i="22"/>
  <c r="B4907" i="22"/>
  <c r="B4906" i="22"/>
  <c r="B4905" i="22"/>
  <c r="B4904" i="22"/>
  <c r="B4903" i="22"/>
  <c r="B4902" i="22"/>
  <c r="B4901" i="22"/>
  <c r="B4900" i="22"/>
  <c r="B4899" i="22"/>
  <c r="B4898" i="22"/>
  <c r="B4897" i="22"/>
  <c r="B4896" i="22"/>
  <c r="B4895" i="22"/>
  <c r="B4894" i="22"/>
  <c r="B4893" i="22"/>
  <c r="B4892" i="22"/>
  <c r="B4891" i="22"/>
  <c r="B4890" i="22"/>
  <c r="B4889" i="22"/>
  <c r="B4888" i="22"/>
  <c r="B4887" i="22"/>
  <c r="B4886" i="22"/>
  <c r="B4885" i="22"/>
  <c r="B4884" i="22"/>
  <c r="B4883" i="22"/>
  <c r="B4882" i="22"/>
  <c r="B4881" i="22"/>
  <c r="B4880" i="22"/>
  <c r="B4879" i="22"/>
  <c r="B4878" i="22"/>
  <c r="B4877" i="22"/>
  <c r="B4876" i="22"/>
  <c r="B4875" i="22"/>
  <c r="B4874" i="22"/>
  <c r="B4873" i="22"/>
  <c r="B4872" i="22"/>
  <c r="B4871" i="22"/>
  <c r="B4870" i="22"/>
  <c r="B4869" i="22"/>
  <c r="B4868" i="22"/>
  <c r="B4867" i="22"/>
  <c r="B4866" i="22"/>
  <c r="B4865" i="22"/>
  <c r="B4864" i="22"/>
  <c r="B4863" i="22"/>
  <c r="B4862" i="22"/>
  <c r="B4861" i="22"/>
  <c r="B4860" i="22"/>
  <c r="B4859" i="22"/>
  <c r="B4858" i="22"/>
  <c r="B4857" i="22"/>
  <c r="B4856" i="22"/>
  <c r="B4855" i="22"/>
  <c r="B4854" i="22"/>
  <c r="B4853" i="22"/>
  <c r="B4852" i="22"/>
  <c r="B4851" i="22"/>
  <c r="B4850" i="22"/>
  <c r="B4849" i="22"/>
  <c r="B4848" i="22"/>
  <c r="B4847" i="22"/>
  <c r="B4846" i="22"/>
  <c r="B4845" i="22"/>
  <c r="B4844" i="22"/>
  <c r="B4843" i="22"/>
  <c r="B4842" i="22"/>
  <c r="B4841" i="22"/>
  <c r="B4840" i="22"/>
  <c r="B4839" i="22"/>
  <c r="B4838" i="22"/>
  <c r="B4837" i="22"/>
  <c r="B4836" i="22"/>
  <c r="B4835" i="22"/>
  <c r="B4834" i="22"/>
  <c r="B4833" i="22"/>
  <c r="B4832" i="22"/>
  <c r="B4831" i="22"/>
  <c r="B4830" i="22"/>
  <c r="B4829" i="22"/>
  <c r="B4828" i="22"/>
  <c r="B4827" i="22"/>
  <c r="B4826" i="22"/>
  <c r="B4825" i="22"/>
  <c r="B4824" i="22"/>
  <c r="B4823" i="22"/>
  <c r="B4822" i="22"/>
  <c r="B4821" i="22"/>
  <c r="B4820" i="22"/>
  <c r="B4819" i="22"/>
  <c r="B4818" i="22"/>
  <c r="B4817" i="22"/>
  <c r="B4816" i="22"/>
  <c r="B4815" i="22"/>
  <c r="B4814" i="22"/>
  <c r="B4813" i="22"/>
  <c r="B4812" i="22"/>
  <c r="B4811" i="22"/>
  <c r="B4810" i="22"/>
  <c r="B4809" i="22"/>
  <c r="B4808" i="22"/>
  <c r="B4807" i="22"/>
  <c r="B4806" i="22"/>
  <c r="B4805" i="22"/>
  <c r="B4804" i="22"/>
  <c r="B4803" i="22"/>
  <c r="B4802" i="22"/>
  <c r="B4801" i="22"/>
  <c r="B4800" i="22"/>
  <c r="B4799" i="22"/>
  <c r="B4798" i="22"/>
  <c r="B4797" i="22"/>
  <c r="B4796" i="22"/>
  <c r="B4795" i="22"/>
  <c r="B4794" i="22"/>
  <c r="B4793" i="22"/>
  <c r="B4792" i="22"/>
  <c r="B4791" i="22"/>
  <c r="B4790" i="22"/>
  <c r="B4789" i="22"/>
  <c r="B4788" i="22"/>
  <c r="B4787" i="22"/>
  <c r="B4786" i="22"/>
  <c r="B4785" i="22"/>
  <c r="B4784" i="22"/>
  <c r="B4783" i="22"/>
  <c r="B4782" i="22"/>
  <c r="B4781" i="22"/>
  <c r="B4780" i="22"/>
  <c r="B4779" i="22"/>
  <c r="B4778" i="22"/>
  <c r="B4777" i="22"/>
  <c r="B4776" i="22"/>
  <c r="B4775" i="22"/>
  <c r="B4774" i="22"/>
  <c r="B4773" i="22"/>
  <c r="B4772" i="22"/>
  <c r="B4771" i="22"/>
  <c r="B4770" i="22"/>
  <c r="B4769" i="22"/>
  <c r="B4768" i="22"/>
  <c r="B4767" i="22"/>
  <c r="B4766" i="22"/>
  <c r="B4765" i="22"/>
  <c r="B4764" i="22"/>
  <c r="B4763" i="22"/>
  <c r="B4762" i="22"/>
  <c r="B4761" i="22"/>
  <c r="B4760" i="22"/>
  <c r="B4759" i="22"/>
  <c r="B4758" i="22"/>
  <c r="B4757" i="22"/>
  <c r="B4756" i="22"/>
  <c r="B4755" i="22"/>
  <c r="B4754" i="22"/>
  <c r="B4753" i="22"/>
  <c r="B4752" i="22"/>
  <c r="B4751" i="22"/>
  <c r="B4750" i="22"/>
  <c r="B4749" i="22"/>
  <c r="B4748" i="22"/>
  <c r="B4747" i="22"/>
  <c r="B4746" i="22"/>
  <c r="B4745" i="22"/>
  <c r="B4744" i="22"/>
  <c r="B4743" i="22"/>
  <c r="B4742" i="22"/>
  <c r="B4741" i="22"/>
  <c r="B4740" i="22"/>
  <c r="B4739" i="22"/>
  <c r="B4738" i="22"/>
  <c r="B4737" i="22"/>
  <c r="B4736" i="22"/>
  <c r="B4735" i="22"/>
  <c r="B4734" i="22"/>
  <c r="B4733" i="22"/>
  <c r="B4732" i="22"/>
  <c r="B4731" i="22"/>
  <c r="B4730" i="22"/>
  <c r="B4729" i="22"/>
  <c r="B4728" i="22"/>
  <c r="B4727" i="22"/>
  <c r="B4726" i="22"/>
  <c r="B4725" i="22"/>
  <c r="B4724" i="22"/>
  <c r="B4723" i="22"/>
  <c r="B4722" i="22"/>
  <c r="B4721" i="22"/>
  <c r="B4720" i="22"/>
  <c r="B4719" i="22"/>
  <c r="B4718" i="22"/>
  <c r="B4717" i="22"/>
  <c r="B4716" i="22"/>
  <c r="B4715" i="22"/>
  <c r="B4714" i="22"/>
  <c r="B4713" i="22"/>
  <c r="B4712" i="22"/>
  <c r="B4711" i="22"/>
  <c r="B4710" i="22"/>
  <c r="B4709" i="22"/>
  <c r="B4708" i="22"/>
  <c r="B4707" i="22"/>
  <c r="B4706" i="22"/>
  <c r="B4705" i="22"/>
  <c r="B4704" i="22"/>
  <c r="B4703" i="22"/>
  <c r="B4702" i="22"/>
  <c r="B4701" i="22"/>
  <c r="B4700" i="22"/>
  <c r="B4699" i="22"/>
  <c r="B4698" i="22"/>
  <c r="B4697" i="22"/>
  <c r="B4696" i="22"/>
  <c r="B4695" i="22"/>
  <c r="B4694" i="22"/>
  <c r="B4693" i="22"/>
  <c r="B4692" i="22"/>
  <c r="B4691" i="22"/>
  <c r="B4690" i="22"/>
  <c r="B4689" i="22"/>
  <c r="B4688" i="22"/>
  <c r="B4687" i="22"/>
  <c r="B4686" i="22"/>
  <c r="B4685" i="22"/>
  <c r="B4684" i="22"/>
  <c r="B4683" i="22"/>
  <c r="B4682" i="22"/>
  <c r="B4681" i="22"/>
  <c r="B4680" i="22"/>
  <c r="B4679" i="22"/>
  <c r="B4678" i="22"/>
  <c r="B4677" i="22"/>
  <c r="B4676" i="22"/>
  <c r="B4675" i="22"/>
  <c r="B4674" i="22"/>
  <c r="B4673" i="22"/>
  <c r="B4672" i="22"/>
  <c r="B4671" i="22"/>
  <c r="B4670" i="22"/>
  <c r="B4669" i="22"/>
  <c r="B4668" i="22"/>
  <c r="B4667" i="22"/>
  <c r="B4666" i="22"/>
  <c r="B4665" i="22"/>
  <c r="B4664" i="22"/>
  <c r="B4663" i="22"/>
  <c r="B4662" i="22"/>
  <c r="B4661" i="22"/>
  <c r="B4660" i="22"/>
  <c r="B4659" i="22"/>
  <c r="B4658" i="22"/>
  <c r="B4657" i="22"/>
  <c r="B4656" i="22"/>
  <c r="B4655" i="22"/>
  <c r="B4654" i="22"/>
  <c r="B4653" i="22"/>
  <c r="B4652" i="22"/>
  <c r="B4651" i="22"/>
  <c r="B4650" i="22"/>
  <c r="B4649" i="22"/>
  <c r="B4648" i="22"/>
  <c r="B4647" i="22"/>
  <c r="B4646" i="22"/>
  <c r="B4645" i="22"/>
  <c r="B4644" i="22"/>
  <c r="B4643" i="22"/>
  <c r="B4642" i="22"/>
  <c r="B4641" i="22"/>
  <c r="B4640" i="22"/>
  <c r="B4639" i="22"/>
  <c r="B4638" i="22"/>
  <c r="B4637" i="22"/>
  <c r="B4636" i="22"/>
  <c r="B4635" i="22"/>
  <c r="B4634" i="22"/>
  <c r="B4633" i="22"/>
  <c r="B4632" i="22"/>
  <c r="B4631" i="22"/>
  <c r="B4630" i="22"/>
  <c r="B4629" i="22"/>
  <c r="B4628" i="22"/>
  <c r="B4627" i="22"/>
  <c r="B4626" i="22"/>
  <c r="B4625" i="22"/>
  <c r="B4624" i="22"/>
  <c r="B4623" i="22"/>
  <c r="B4622" i="22"/>
  <c r="B4621" i="22"/>
  <c r="B4620" i="22"/>
  <c r="B4619" i="22"/>
  <c r="B4618" i="22"/>
  <c r="B4617" i="22"/>
  <c r="B4616" i="22"/>
  <c r="B4615" i="22"/>
  <c r="B4614" i="22"/>
  <c r="B4613" i="22"/>
  <c r="B4612" i="22"/>
  <c r="B4611" i="22"/>
  <c r="B4610" i="22"/>
  <c r="B4609" i="22"/>
  <c r="B4608" i="22"/>
  <c r="B4607" i="22"/>
  <c r="B4606" i="22"/>
  <c r="B4605" i="22"/>
  <c r="B4604" i="22"/>
  <c r="B4603" i="22"/>
  <c r="B4602" i="22"/>
  <c r="B4601" i="22"/>
  <c r="B4600" i="22"/>
  <c r="B4599" i="22"/>
  <c r="B4598" i="22"/>
  <c r="B4597" i="22"/>
  <c r="B4596" i="22"/>
  <c r="B4595" i="22"/>
  <c r="B4594" i="22"/>
  <c r="B4593" i="22"/>
  <c r="B4592" i="22"/>
  <c r="B4591" i="22"/>
  <c r="B4590" i="22"/>
  <c r="B4589" i="22"/>
  <c r="B4588" i="22"/>
  <c r="B4587" i="22"/>
  <c r="B4586" i="22"/>
  <c r="B4585" i="22"/>
  <c r="B4584" i="22"/>
  <c r="B4583" i="22"/>
  <c r="B4582" i="22"/>
  <c r="B4581" i="22"/>
  <c r="B4580" i="22"/>
  <c r="B4579" i="22"/>
  <c r="B4578" i="22"/>
  <c r="B4577" i="22"/>
  <c r="B4576" i="22"/>
  <c r="B4575" i="22"/>
  <c r="B4574" i="22"/>
  <c r="B4573" i="22"/>
  <c r="B4572" i="22"/>
  <c r="B4571" i="22"/>
  <c r="B4570" i="22"/>
  <c r="B4569" i="22"/>
  <c r="B4568" i="22"/>
  <c r="B4567" i="22"/>
  <c r="B4566" i="22"/>
  <c r="B4565" i="22"/>
  <c r="B4564" i="22"/>
  <c r="B4563" i="22"/>
  <c r="B4562" i="22"/>
  <c r="B4561" i="22"/>
  <c r="B4560" i="22"/>
  <c r="B4559" i="22"/>
  <c r="B4558" i="22"/>
  <c r="B4557" i="22"/>
  <c r="B4556" i="22"/>
  <c r="B4555" i="22"/>
  <c r="B4554" i="22"/>
  <c r="B4553" i="22"/>
  <c r="B4552" i="22"/>
  <c r="B4551" i="22"/>
  <c r="B4550" i="22"/>
  <c r="B4549" i="22"/>
  <c r="B4548" i="22"/>
  <c r="B4547" i="22"/>
  <c r="B4546" i="22"/>
  <c r="B4545" i="22"/>
  <c r="B4544" i="22"/>
  <c r="B4543" i="22"/>
  <c r="B4542" i="22"/>
  <c r="B4541" i="22"/>
  <c r="B4540" i="22"/>
  <c r="B4539" i="22"/>
  <c r="B4538" i="22"/>
  <c r="B4537" i="22"/>
  <c r="B4536" i="22"/>
  <c r="B4535" i="22"/>
  <c r="B4534" i="22"/>
  <c r="B4533" i="22"/>
  <c r="B4532" i="22"/>
  <c r="B4531" i="22"/>
  <c r="B4530" i="22"/>
  <c r="B4529" i="22"/>
  <c r="B4528" i="22"/>
  <c r="B4527" i="22"/>
  <c r="B4526" i="22"/>
  <c r="B4525" i="22"/>
  <c r="B4524" i="22"/>
  <c r="B4523" i="22"/>
  <c r="B4522" i="22"/>
  <c r="B4521" i="22"/>
  <c r="B4520" i="22"/>
  <c r="B4519" i="22"/>
  <c r="B4518" i="22"/>
  <c r="B4517" i="22"/>
  <c r="B4516" i="22"/>
  <c r="B4515" i="22"/>
  <c r="B4514" i="22"/>
  <c r="B4513" i="22"/>
  <c r="B4512" i="22"/>
  <c r="B4511" i="22"/>
  <c r="B4510" i="22"/>
  <c r="B4509" i="22"/>
  <c r="B4508" i="22"/>
  <c r="B4507" i="22"/>
  <c r="B4506" i="22"/>
  <c r="B4505" i="22"/>
  <c r="B4504" i="22"/>
  <c r="B4503" i="22"/>
  <c r="B4502" i="22"/>
  <c r="B4501" i="22"/>
  <c r="B4500" i="22"/>
  <c r="B4499" i="22"/>
  <c r="B4498" i="22"/>
  <c r="B4497" i="22"/>
  <c r="B4496" i="22"/>
  <c r="B4495" i="22"/>
  <c r="B4494" i="22"/>
  <c r="B4493" i="22"/>
  <c r="B4492" i="22"/>
  <c r="B4491" i="22"/>
  <c r="B4490" i="22"/>
  <c r="B4489" i="22"/>
  <c r="B4488" i="22"/>
  <c r="B4487" i="22"/>
  <c r="B4486" i="22"/>
  <c r="B4485" i="22"/>
  <c r="B4484" i="22"/>
  <c r="B4483" i="22"/>
  <c r="B4482" i="22"/>
  <c r="B4481" i="22"/>
  <c r="B4480" i="22"/>
  <c r="B4479" i="22"/>
  <c r="B4478" i="22"/>
  <c r="B4477" i="22"/>
  <c r="B4476" i="22"/>
  <c r="B4475" i="22"/>
  <c r="B4474" i="22"/>
  <c r="B4473" i="22"/>
  <c r="B4472" i="22"/>
  <c r="B4471" i="22"/>
  <c r="B4470" i="22"/>
  <c r="B4469" i="22"/>
  <c r="B4468" i="22"/>
  <c r="B4467" i="22"/>
  <c r="B4466" i="22"/>
  <c r="B4465" i="22"/>
  <c r="B4464" i="22"/>
  <c r="B4463" i="22"/>
  <c r="B4462" i="22"/>
  <c r="B4461" i="22"/>
  <c r="B4460" i="22"/>
  <c r="B4459" i="22"/>
  <c r="B4458" i="22"/>
  <c r="B4457" i="22"/>
  <c r="B4456" i="22"/>
  <c r="B4455" i="22"/>
  <c r="B4454" i="22"/>
  <c r="B4453" i="22"/>
  <c r="B4452" i="22"/>
  <c r="B4451" i="22"/>
  <c r="B4450" i="22"/>
  <c r="B4449" i="22"/>
  <c r="B4448" i="22"/>
  <c r="B4447" i="22"/>
  <c r="B4446" i="22"/>
  <c r="B4445" i="22"/>
  <c r="B4444" i="22"/>
  <c r="B4443" i="22"/>
  <c r="B4442" i="22"/>
  <c r="B4441" i="22"/>
  <c r="B4440" i="22"/>
  <c r="B4439" i="22"/>
  <c r="B4438" i="22"/>
  <c r="B4437" i="22"/>
  <c r="B4436" i="22"/>
  <c r="B4435" i="22"/>
  <c r="B4434" i="22"/>
  <c r="B4433" i="22"/>
  <c r="B4432" i="22"/>
  <c r="B4431" i="22"/>
  <c r="B4430" i="22"/>
  <c r="B4429" i="22"/>
  <c r="B4428" i="22"/>
  <c r="B4427" i="22"/>
  <c r="B4426" i="22"/>
  <c r="B4425" i="22"/>
  <c r="B4424" i="22"/>
  <c r="B4423" i="22"/>
  <c r="B4422" i="22"/>
  <c r="B4421" i="22"/>
  <c r="B4420" i="22"/>
  <c r="B4419" i="22"/>
  <c r="B4418" i="22"/>
  <c r="B4417" i="22"/>
  <c r="B4416" i="22"/>
  <c r="B4415" i="22"/>
  <c r="B4414" i="22"/>
  <c r="B4413" i="22"/>
  <c r="B4412" i="22"/>
  <c r="B4411" i="22"/>
  <c r="B4410" i="22"/>
  <c r="B4409" i="22"/>
  <c r="B4408" i="22"/>
  <c r="B4407" i="22"/>
  <c r="B4406" i="22"/>
  <c r="B4405" i="22"/>
  <c r="B4404" i="22"/>
  <c r="B4403" i="22"/>
  <c r="B4402" i="22"/>
  <c r="B4401" i="22"/>
  <c r="B4400" i="22"/>
  <c r="B4399" i="22"/>
  <c r="B4398" i="22"/>
  <c r="B4397" i="22"/>
  <c r="B4396" i="22"/>
  <c r="B4395" i="22"/>
  <c r="B4394" i="22"/>
  <c r="B4393" i="22"/>
  <c r="B4392" i="22"/>
  <c r="B4391" i="22"/>
  <c r="B4390" i="22"/>
  <c r="B4389" i="22"/>
  <c r="B4388" i="22"/>
  <c r="B4387" i="22"/>
  <c r="B4386" i="22"/>
  <c r="B4385" i="22"/>
  <c r="B4384" i="22"/>
  <c r="B4383" i="22"/>
  <c r="B4382" i="22"/>
  <c r="B4381" i="22"/>
  <c r="B4380" i="22"/>
  <c r="B4379" i="22"/>
  <c r="B4378" i="22"/>
  <c r="B4377" i="22"/>
  <c r="B4376" i="22"/>
  <c r="B4375" i="22"/>
  <c r="B4374" i="22"/>
  <c r="B4373" i="22"/>
  <c r="B4372" i="22"/>
  <c r="B4371" i="22"/>
  <c r="B4370" i="22"/>
  <c r="B4369" i="22"/>
  <c r="B4368" i="22"/>
  <c r="B4367" i="22"/>
  <c r="B4366" i="22"/>
  <c r="B4365" i="22"/>
  <c r="B4364" i="22"/>
  <c r="B4363" i="22"/>
  <c r="B4362" i="22"/>
  <c r="B4361" i="22"/>
  <c r="B4360" i="22"/>
  <c r="B4359" i="22"/>
  <c r="B4358" i="22"/>
  <c r="B4357" i="22"/>
  <c r="B4356" i="22"/>
  <c r="B4355" i="22"/>
  <c r="B4354" i="22"/>
  <c r="B4353" i="22"/>
  <c r="B4352" i="22"/>
  <c r="B4351" i="22"/>
  <c r="B4350" i="22"/>
  <c r="B4349" i="22"/>
  <c r="B4348" i="22"/>
  <c r="B4347" i="22"/>
  <c r="B4346" i="22"/>
  <c r="B4345" i="22"/>
  <c r="B4344" i="22"/>
  <c r="B4343" i="22"/>
  <c r="B4342" i="22"/>
  <c r="B4341" i="22"/>
  <c r="B4340" i="22"/>
  <c r="B4339" i="22"/>
  <c r="B4338" i="22"/>
  <c r="B4337" i="22"/>
  <c r="B4336" i="22"/>
  <c r="B4335" i="22"/>
  <c r="B4334" i="22"/>
  <c r="B4333" i="22"/>
  <c r="B4332" i="22"/>
  <c r="B4331" i="22"/>
  <c r="B4330" i="22"/>
  <c r="B4329" i="22"/>
  <c r="B4328" i="22"/>
  <c r="B4327" i="22"/>
  <c r="B4326" i="22"/>
  <c r="B4325" i="22"/>
  <c r="B4324" i="22"/>
  <c r="B4323" i="22"/>
  <c r="B4322" i="22"/>
  <c r="B4321" i="22"/>
  <c r="B4320" i="22"/>
  <c r="B4319" i="22"/>
  <c r="B4318" i="22"/>
  <c r="B4317" i="22"/>
  <c r="B4316" i="22"/>
  <c r="B4315" i="22"/>
  <c r="B4314" i="22"/>
  <c r="B4313" i="22"/>
  <c r="B4312" i="22"/>
  <c r="B4311" i="22"/>
  <c r="B4310" i="22"/>
  <c r="B4309" i="22"/>
  <c r="B4308" i="22"/>
  <c r="B4307" i="22"/>
  <c r="B4306" i="22"/>
  <c r="B4305" i="22"/>
  <c r="B4304" i="22"/>
  <c r="B4303" i="22"/>
  <c r="B4302" i="22"/>
  <c r="B4301" i="22"/>
  <c r="B4300" i="22"/>
  <c r="B4299" i="22"/>
  <c r="B4298" i="22"/>
  <c r="B4297" i="22"/>
  <c r="B4296" i="22"/>
  <c r="B4295" i="22"/>
  <c r="B4294" i="22"/>
  <c r="B4293" i="22"/>
  <c r="B4292" i="22"/>
  <c r="B4291" i="22"/>
  <c r="B4290" i="22"/>
  <c r="B4289" i="22"/>
  <c r="B4288" i="22"/>
  <c r="B4287" i="22"/>
  <c r="B4286" i="22"/>
  <c r="B4285" i="22"/>
  <c r="B4284" i="22"/>
  <c r="B4283" i="22"/>
  <c r="B4282" i="22"/>
  <c r="B4281" i="22"/>
  <c r="B4280" i="22"/>
  <c r="B4279" i="22"/>
  <c r="B4278" i="22"/>
  <c r="B4277" i="22"/>
  <c r="B4276" i="22"/>
  <c r="B4275" i="22"/>
  <c r="B4274" i="22"/>
  <c r="B4273" i="22"/>
  <c r="B4272" i="22"/>
  <c r="B4271" i="22"/>
  <c r="B4270" i="22"/>
  <c r="B4269" i="22"/>
  <c r="B4268" i="22"/>
  <c r="B4267" i="22"/>
  <c r="B4266" i="22"/>
  <c r="B4265" i="22"/>
  <c r="B4264" i="22"/>
  <c r="B4263" i="22"/>
  <c r="B4262" i="22"/>
  <c r="B4261" i="22"/>
  <c r="B4260" i="22"/>
  <c r="B4259" i="22"/>
  <c r="B4258" i="22"/>
  <c r="B4257" i="22"/>
  <c r="B4256" i="22"/>
  <c r="B4255" i="22"/>
  <c r="B4254" i="22"/>
  <c r="B4253" i="22"/>
  <c r="B4252" i="22"/>
  <c r="B4251" i="22"/>
  <c r="B4250" i="22"/>
  <c r="B4249" i="22"/>
  <c r="B4248" i="22"/>
  <c r="B4247" i="22"/>
  <c r="B4246" i="22"/>
  <c r="B4245" i="22"/>
  <c r="B4244" i="22"/>
  <c r="B4243" i="22"/>
  <c r="B4242" i="22"/>
  <c r="B4241" i="22"/>
  <c r="B4240" i="22"/>
  <c r="B4239" i="22"/>
  <c r="B4238" i="22"/>
  <c r="B4237" i="22"/>
  <c r="B4236" i="22"/>
  <c r="B4235" i="22"/>
  <c r="B4234" i="22"/>
  <c r="B4233" i="22"/>
  <c r="B4232" i="22"/>
  <c r="B4231" i="22"/>
  <c r="B4230" i="22"/>
  <c r="B4229" i="22"/>
  <c r="B4228" i="22"/>
  <c r="B4227" i="22"/>
  <c r="B4226" i="22"/>
  <c r="B4225" i="22"/>
  <c r="B4224" i="22"/>
  <c r="B4223" i="22"/>
  <c r="B4222" i="22"/>
  <c r="B4221" i="22"/>
  <c r="B4220" i="22"/>
  <c r="B4219" i="22"/>
  <c r="B4218" i="22"/>
  <c r="B4217" i="22"/>
  <c r="B4216" i="22"/>
  <c r="B4215" i="22"/>
  <c r="B4214" i="22"/>
  <c r="B4213" i="22"/>
  <c r="B4212" i="22"/>
  <c r="B4211" i="22"/>
  <c r="B4210" i="22"/>
  <c r="B4209" i="22"/>
  <c r="B4208" i="22"/>
  <c r="B4207" i="22"/>
  <c r="B4206" i="22"/>
  <c r="B4205" i="22"/>
  <c r="B4204" i="22"/>
  <c r="B4203" i="22"/>
  <c r="B4202" i="22"/>
  <c r="B4201" i="22"/>
  <c r="B4200" i="22"/>
  <c r="B4199" i="22"/>
  <c r="B4198" i="22"/>
  <c r="B4197" i="22"/>
  <c r="B4196" i="22"/>
  <c r="B4195" i="22"/>
  <c r="B4194" i="22"/>
  <c r="B4193" i="22"/>
  <c r="B4192" i="22"/>
  <c r="B4191" i="22"/>
  <c r="B4190" i="22"/>
  <c r="B4189" i="22"/>
  <c r="B4188" i="22"/>
  <c r="B4187" i="22"/>
  <c r="B4186" i="22"/>
  <c r="B4185" i="22"/>
  <c r="B4184" i="22"/>
  <c r="B4183" i="22"/>
  <c r="B4182" i="22"/>
  <c r="B4181" i="22"/>
  <c r="B4180" i="22"/>
  <c r="B4179" i="22"/>
  <c r="B4178" i="22"/>
  <c r="B4177" i="22"/>
  <c r="B4176" i="22"/>
  <c r="B4175" i="22"/>
  <c r="B4174" i="22"/>
  <c r="B4173" i="22"/>
  <c r="B4172" i="22"/>
  <c r="B4171" i="22"/>
  <c r="B4170" i="22"/>
  <c r="B4169" i="22"/>
  <c r="B4168" i="22"/>
  <c r="B4167" i="22"/>
  <c r="B4166" i="22"/>
  <c r="B4165" i="22"/>
  <c r="B4164" i="22"/>
  <c r="B4163" i="22"/>
  <c r="B4162" i="22"/>
  <c r="B4161" i="22"/>
  <c r="B4160" i="22"/>
  <c r="B4159" i="22"/>
  <c r="B4158" i="22"/>
  <c r="B4157" i="22"/>
  <c r="B4156" i="22"/>
  <c r="B4155" i="22"/>
  <c r="B4154" i="22"/>
  <c r="B4153" i="22"/>
  <c r="B4152" i="22"/>
  <c r="B4151" i="22"/>
  <c r="B4150" i="22"/>
  <c r="B4149" i="22"/>
  <c r="B4148" i="22"/>
  <c r="B4147" i="22"/>
  <c r="B4146" i="22"/>
  <c r="B4145" i="22"/>
  <c r="B4144" i="22"/>
  <c r="B4143" i="22"/>
  <c r="B4142" i="22"/>
  <c r="B4141" i="22"/>
  <c r="B4140" i="22"/>
  <c r="B4139" i="22"/>
  <c r="B4138" i="22"/>
  <c r="B4137" i="22"/>
  <c r="B4136" i="22"/>
  <c r="B4135" i="22"/>
  <c r="B4134" i="22"/>
  <c r="B4133" i="22"/>
  <c r="B4132" i="22"/>
  <c r="B4131" i="22"/>
  <c r="B4130" i="22"/>
  <c r="B4129" i="22"/>
  <c r="B4128" i="22"/>
  <c r="B4127" i="22"/>
  <c r="B4126" i="22"/>
  <c r="B4125" i="22"/>
  <c r="B4124" i="22"/>
  <c r="B4123" i="22"/>
  <c r="B4122" i="22"/>
  <c r="B4121" i="22"/>
  <c r="B4120" i="22"/>
  <c r="B4119" i="22"/>
  <c r="B4118" i="22"/>
  <c r="B4117" i="22"/>
  <c r="B4116" i="22"/>
  <c r="B4115" i="22"/>
  <c r="B4114" i="22"/>
  <c r="B4113" i="22"/>
  <c r="B4112" i="22"/>
  <c r="B4111" i="22"/>
  <c r="B4110" i="22"/>
  <c r="B4109" i="22"/>
  <c r="B4108" i="22"/>
  <c r="B4107" i="22"/>
  <c r="B4106" i="22"/>
  <c r="B4105" i="22"/>
  <c r="B4104" i="22"/>
  <c r="B4103" i="22"/>
  <c r="B4102" i="22"/>
  <c r="B4101" i="22"/>
  <c r="B4100" i="22"/>
  <c r="B4099" i="22"/>
  <c r="B4098" i="22"/>
  <c r="B4097" i="22"/>
  <c r="B4096" i="22"/>
  <c r="B4095" i="22"/>
  <c r="B4094" i="22"/>
  <c r="B4093" i="22"/>
  <c r="B4092" i="22"/>
  <c r="B4091" i="22"/>
  <c r="B4090" i="22"/>
  <c r="B4089" i="22"/>
  <c r="B4088" i="22"/>
  <c r="B4087" i="22"/>
  <c r="B4086" i="22"/>
  <c r="B4085" i="22"/>
  <c r="B4084" i="22"/>
  <c r="B4083" i="22"/>
  <c r="B4082" i="22"/>
  <c r="B4081" i="22"/>
  <c r="B4080" i="22"/>
  <c r="B4079" i="22"/>
  <c r="B4078" i="22"/>
  <c r="B4077" i="22"/>
  <c r="B4076" i="22"/>
  <c r="B4075" i="22"/>
  <c r="B4074" i="22"/>
  <c r="B4073" i="22"/>
  <c r="B4072" i="22"/>
  <c r="B4071" i="22"/>
  <c r="B4070" i="22"/>
  <c r="B4069" i="22"/>
  <c r="B4068" i="22"/>
  <c r="B4067" i="22"/>
  <c r="B4066" i="22"/>
  <c r="B4065" i="22"/>
  <c r="B4064" i="22"/>
  <c r="B4063" i="22"/>
  <c r="B4062" i="22"/>
  <c r="B4061" i="22"/>
  <c r="B4060" i="22"/>
  <c r="B4059" i="22"/>
  <c r="B4058" i="22"/>
  <c r="B4057" i="22"/>
  <c r="B4056" i="22"/>
  <c r="B4055" i="22"/>
  <c r="B4054" i="22"/>
  <c r="B4053" i="22"/>
  <c r="B4052" i="22"/>
  <c r="B4051" i="22"/>
  <c r="B4050" i="22"/>
  <c r="B4049" i="22"/>
  <c r="B4048" i="22"/>
  <c r="B4047" i="22"/>
  <c r="B4046" i="22"/>
  <c r="B4045" i="22"/>
  <c r="B4044" i="22"/>
  <c r="B4043" i="22"/>
  <c r="B4042" i="22"/>
  <c r="B4041" i="22"/>
  <c r="B4040" i="22"/>
  <c r="B4039" i="22"/>
  <c r="B4038" i="22"/>
  <c r="B4037" i="22"/>
  <c r="B4036" i="22"/>
  <c r="B4035" i="22"/>
  <c r="B4034" i="22"/>
  <c r="B4033" i="22"/>
  <c r="B4032" i="22"/>
  <c r="B4031" i="22"/>
  <c r="B4030" i="22"/>
  <c r="B4029" i="22"/>
  <c r="B4028" i="22"/>
  <c r="B4027" i="22"/>
  <c r="B4026" i="22"/>
  <c r="B4025" i="22"/>
  <c r="B4024" i="22"/>
  <c r="B4023" i="22"/>
  <c r="B4022" i="22"/>
  <c r="B4021" i="22"/>
  <c r="B4020" i="22"/>
  <c r="B4019" i="22"/>
  <c r="B4018" i="22"/>
  <c r="B4017" i="22"/>
  <c r="B4016" i="22"/>
  <c r="B4015" i="22"/>
  <c r="B4014" i="22"/>
  <c r="B4013" i="22"/>
  <c r="B4012" i="22"/>
  <c r="B4011" i="22"/>
  <c r="B4010" i="22"/>
  <c r="B4009" i="22"/>
  <c r="B4008" i="22"/>
  <c r="B4007" i="22"/>
  <c r="B4006" i="22"/>
  <c r="B4005" i="22"/>
  <c r="B4004" i="22"/>
  <c r="B4003" i="22"/>
  <c r="B4002" i="22"/>
  <c r="B4001" i="22"/>
  <c r="B4000" i="22"/>
  <c r="B3999" i="22"/>
  <c r="B3998" i="22"/>
  <c r="B3997" i="22"/>
  <c r="B3996" i="22"/>
  <c r="B3995" i="22"/>
  <c r="B3994" i="22"/>
  <c r="B3993" i="22"/>
  <c r="B3992" i="22"/>
  <c r="B3991" i="22"/>
  <c r="B3990" i="22"/>
  <c r="B3989" i="22"/>
  <c r="B3988" i="22"/>
  <c r="B3987" i="22"/>
  <c r="B3986" i="22"/>
  <c r="B3985" i="22"/>
  <c r="B3984" i="22"/>
  <c r="B3983" i="22"/>
  <c r="B3982" i="22"/>
  <c r="B3981" i="22"/>
  <c r="B3980" i="22"/>
  <c r="B3979" i="22"/>
  <c r="B3978" i="22"/>
  <c r="B3977" i="22"/>
  <c r="B3976" i="22"/>
  <c r="B3975" i="22"/>
  <c r="B3974" i="22"/>
  <c r="B3973" i="22"/>
  <c r="B3972" i="22"/>
  <c r="B3971" i="22"/>
  <c r="B3970" i="22"/>
  <c r="B3969" i="22"/>
  <c r="B3968" i="22"/>
  <c r="B3967" i="22"/>
  <c r="B3966" i="22"/>
  <c r="B3965" i="22"/>
  <c r="B3964" i="22"/>
  <c r="B3963" i="22"/>
  <c r="B3962" i="22"/>
  <c r="B3961" i="22"/>
  <c r="B3960" i="22"/>
  <c r="B3959" i="22"/>
  <c r="B3958" i="22"/>
  <c r="B3957" i="22"/>
  <c r="B3956" i="22"/>
  <c r="B3955" i="22"/>
  <c r="B3954" i="22"/>
  <c r="B3953" i="22"/>
  <c r="B3952" i="22"/>
  <c r="B3951" i="22"/>
  <c r="B3950" i="22"/>
  <c r="B3949" i="22"/>
  <c r="B3948" i="22"/>
  <c r="B3947" i="22"/>
  <c r="B3946" i="22"/>
  <c r="B3945" i="22"/>
  <c r="B3944" i="22"/>
  <c r="B3943" i="22"/>
  <c r="B3942" i="22"/>
  <c r="B3941" i="22"/>
  <c r="B3940" i="22"/>
  <c r="B3939" i="22"/>
  <c r="B3938" i="22"/>
  <c r="B3937" i="22"/>
  <c r="B3936" i="22"/>
  <c r="B3935" i="22"/>
  <c r="B3934" i="22"/>
  <c r="B3933" i="22"/>
  <c r="B3932" i="22"/>
  <c r="B3931" i="22"/>
  <c r="B3930" i="22"/>
  <c r="B3929" i="22"/>
  <c r="B3928" i="22"/>
  <c r="B3927" i="22"/>
  <c r="B3926" i="22"/>
  <c r="B3925" i="22"/>
  <c r="B3924" i="22"/>
  <c r="B3923" i="22"/>
  <c r="B3922" i="22"/>
  <c r="B3921" i="22"/>
  <c r="B3920" i="22"/>
  <c r="B3919" i="22"/>
  <c r="B3918" i="22"/>
  <c r="B3917" i="22"/>
  <c r="B3916" i="22"/>
  <c r="B3915" i="22"/>
  <c r="B3914" i="22"/>
  <c r="B3913" i="22"/>
  <c r="B3912" i="22"/>
  <c r="B3911" i="22"/>
  <c r="B3910" i="22"/>
  <c r="B3909" i="22"/>
  <c r="B3908" i="22"/>
  <c r="B3907" i="22"/>
  <c r="B3906" i="22"/>
  <c r="B3905" i="22"/>
  <c r="B3904" i="22"/>
  <c r="B3903" i="22"/>
  <c r="B3902" i="22"/>
  <c r="B3901" i="22"/>
  <c r="B3900" i="22"/>
  <c r="B3899" i="22"/>
  <c r="B3898" i="22"/>
  <c r="B3897" i="22"/>
  <c r="B3896" i="22"/>
  <c r="B3895" i="22"/>
  <c r="B3894" i="22"/>
  <c r="B3893" i="22"/>
  <c r="B3892" i="22"/>
  <c r="B3891" i="22"/>
  <c r="B3890" i="22"/>
  <c r="B3889" i="22"/>
  <c r="B3888" i="22"/>
  <c r="B3887" i="22"/>
  <c r="B3886" i="22"/>
  <c r="B3885" i="22"/>
  <c r="B3884" i="22"/>
  <c r="B3883" i="22"/>
  <c r="B3882" i="22"/>
  <c r="B3881" i="22"/>
  <c r="B3880" i="22"/>
  <c r="B3879" i="22"/>
  <c r="B3878" i="22"/>
  <c r="B3877" i="22"/>
  <c r="B3876" i="22"/>
  <c r="B3875" i="22"/>
  <c r="B3874" i="22"/>
  <c r="B3873" i="22"/>
  <c r="B3872" i="22"/>
  <c r="B3871" i="22"/>
  <c r="B3870" i="22"/>
  <c r="B3869" i="22"/>
  <c r="B3868" i="22"/>
  <c r="B3867" i="22"/>
  <c r="B3866" i="22"/>
  <c r="B3865" i="22"/>
  <c r="B3864" i="22"/>
  <c r="B3863" i="22"/>
  <c r="B3862" i="22"/>
  <c r="B3861" i="22"/>
  <c r="B3860" i="22"/>
  <c r="B3859" i="22"/>
  <c r="B3858" i="22"/>
  <c r="B3857" i="22"/>
  <c r="B3856" i="22"/>
  <c r="B3855" i="22"/>
  <c r="B3854" i="22"/>
  <c r="B3853" i="22"/>
  <c r="B3852" i="22"/>
  <c r="B3851" i="22"/>
  <c r="B3850" i="22"/>
  <c r="B3849" i="22"/>
  <c r="B3848" i="22"/>
  <c r="B3847" i="22"/>
  <c r="B3846" i="22"/>
  <c r="B3845" i="22"/>
  <c r="B3844" i="22"/>
  <c r="B3843" i="22"/>
  <c r="B3842" i="22"/>
  <c r="B3841" i="22"/>
  <c r="B3840" i="22"/>
  <c r="B3839" i="22"/>
  <c r="B3838" i="22"/>
  <c r="B3837" i="22"/>
  <c r="B3836" i="22"/>
  <c r="B3835" i="22"/>
  <c r="B3834" i="22"/>
  <c r="B3833" i="22"/>
  <c r="B3832" i="22"/>
  <c r="B3831" i="22"/>
  <c r="B3830" i="22"/>
  <c r="B3829" i="22"/>
  <c r="B3828" i="22"/>
  <c r="B3827" i="22"/>
  <c r="B3826" i="22"/>
  <c r="B3825" i="22"/>
  <c r="B3824" i="22"/>
  <c r="B3823" i="22"/>
  <c r="B3822" i="22"/>
  <c r="B3821" i="22"/>
  <c r="B3820" i="22"/>
  <c r="B3819" i="22"/>
  <c r="B3818" i="22"/>
  <c r="B3817" i="22"/>
  <c r="B3816" i="22"/>
  <c r="B3815" i="22"/>
  <c r="B3814" i="22"/>
  <c r="B3813" i="22"/>
  <c r="B3812" i="22"/>
  <c r="B3811" i="22"/>
  <c r="B3810" i="22"/>
  <c r="B3809" i="22"/>
  <c r="B3808" i="22"/>
  <c r="B3807" i="22"/>
  <c r="B3806" i="22"/>
  <c r="B3805" i="22"/>
  <c r="B3804" i="22"/>
  <c r="B3803" i="22"/>
  <c r="B3802" i="22"/>
  <c r="B3801" i="22"/>
  <c r="B3800" i="22"/>
  <c r="B3799" i="22"/>
  <c r="B3798" i="22"/>
  <c r="B3797" i="22"/>
  <c r="B3796" i="22"/>
  <c r="B3795" i="22"/>
  <c r="B3794" i="22"/>
  <c r="B3793" i="22"/>
  <c r="B3792" i="22"/>
  <c r="B3791" i="22"/>
  <c r="B3790" i="22"/>
  <c r="B3789" i="22"/>
  <c r="B3788" i="22"/>
  <c r="B3787" i="22"/>
  <c r="B3786" i="22"/>
  <c r="B3785" i="22"/>
  <c r="B3784" i="22"/>
  <c r="B3783" i="22"/>
  <c r="B3782" i="22"/>
  <c r="B3781" i="22"/>
  <c r="B3780" i="22"/>
  <c r="B3779" i="22"/>
  <c r="B3778" i="22"/>
  <c r="B3777" i="22"/>
  <c r="B3776" i="22"/>
  <c r="B3775" i="22"/>
  <c r="B3774" i="22"/>
  <c r="B3773" i="22"/>
  <c r="B3772" i="22"/>
  <c r="B3771" i="22"/>
  <c r="B3770" i="22"/>
  <c r="B3769" i="22"/>
  <c r="B3768" i="22"/>
  <c r="B3767" i="22"/>
  <c r="B3766" i="22"/>
  <c r="B3765" i="22"/>
  <c r="B3764" i="22"/>
  <c r="B3763" i="22"/>
  <c r="B3762" i="22"/>
  <c r="B3761" i="22"/>
  <c r="B3760" i="22"/>
  <c r="B3759" i="22"/>
  <c r="B3758" i="22"/>
  <c r="B3757" i="22"/>
  <c r="B3756" i="22"/>
  <c r="B3755" i="22"/>
  <c r="B3754" i="22"/>
  <c r="B3753" i="22"/>
  <c r="B3752" i="22"/>
  <c r="B3751" i="22"/>
  <c r="B3750" i="22"/>
  <c r="B3749" i="22"/>
  <c r="B3748" i="22"/>
  <c r="B3747" i="22"/>
  <c r="B3746" i="22"/>
  <c r="B3745" i="22"/>
  <c r="B3744" i="22"/>
  <c r="B3743" i="22"/>
  <c r="B3742" i="22"/>
  <c r="B3741" i="22"/>
  <c r="B3740" i="22"/>
  <c r="B3739" i="22"/>
  <c r="B3738" i="22"/>
  <c r="B3737" i="22"/>
  <c r="B3736" i="22"/>
  <c r="B3735" i="22"/>
  <c r="B3734" i="22"/>
  <c r="B3733" i="22"/>
  <c r="B3732" i="22"/>
  <c r="B3731" i="22"/>
  <c r="B3730" i="22"/>
  <c r="B3729" i="22"/>
  <c r="B3728" i="22"/>
  <c r="B3727" i="22"/>
  <c r="B3726" i="22"/>
  <c r="B3725" i="22"/>
  <c r="B3724" i="22"/>
  <c r="B3723" i="22"/>
  <c r="B3722" i="22"/>
  <c r="B3721" i="22"/>
  <c r="B3720" i="22"/>
  <c r="B3719" i="22"/>
  <c r="B3718" i="22"/>
  <c r="B3717" i="22"/>
  <c r="B3716" i="22"/>
  <c r="B3715" i="22"/>
  <c r="B3714" i="22"/>
  <c r="B3713" i="22"/>
  <c r="B3712" i="22"/>
  <c r="B3711" i="22"/>
  <c r="B3710" i="22"/>
  <c r="B3709" i="22"/>
  <c r="B3708" i="22"/>
  <c r="B3707" i="22"/>
  <c r="B3706" i="22"/>
  <c r="B3705" i="22"/>
  <c r="B3704" i="22"/>
  <c r="B3703" i="22"/>
  <c r="B3702" i="22"/>
  <c r="B3701" i="22"/>
  <c r="B3700" i="22"/>
  <c r="B3699" i="22"/>
  <c r="B3698" i="22"/>
  <c r="B3697" i="22"/>
  <c r="B3696" i="22"/>
  <c r="B3695" i="22"/>
  <c r="B3694" i="22"/>
  <c r="B3693" i="22"/>
  <c r="B3692" i="22"/>
  <c r="B3691" i="22"/>
  <c r="B3690" i="22"/>
  <c r="B3689" i="22"/>
  <c r="B3688" i="22"/>
  <c r="B3687" i="22"/>
  <c r="B3686" i="22"/>
  <c r="B3685" i="22"/>
  <c r="B3684" i="22"/>
  <c r="B3683" i="22"/>
  <c r="B3682" i="22"/>
  <c r="B3681" i="22"/>
  <c r="B3680" i="22"/>
  <c r="B3679" i="22"/>
  <c r="B3678" i="22"/>
  <c r="B3677" i="22"/>
  <c r="B3676" i="22"/>
  <c r="B3675" i="22"/>
  <c r="B3674" i="22"/>
  <c r="B3673" i="22"/>
  <c r="B3672" i="22"/>
  <c r="B3671" i="22"/>
  <c r="B3670" i="22"/>
  <c r="B3669" i="22"/>
  <c r="B3668" i="22"/>
  <c r="B3667" i="22"/>
  <c r="B3666" i="22"/>
  <c r="B3665" i="22"/>
  <c r="B3664" i="22"/>
  <c r="B3663" i="22"/>
  <c r="B3662" i="22"/>
  <c r="B3661" i="22"/>
  <c r="B3660" i="22"/>
  <c r="B3659" i="22"/>
  <c r="B3658" i="22"/>
  <c r="B3657" i="22"/>
  <c r="B3656" i="22"/>
  <c r="B3655" i="22"/>
  <c r="B3654" i="22"/>
  <c r="B3653" i="22"/>
  <c r="B3652" i="22"/>
  <c r="B3651" i="22"/>
  <c r="B3650" i="22"/>
  <c r="B3649" i="22"/>
  <c r="B3648" i="22"/>
  <c r="B3647" i="22"/>
  <c r="B3646" i="22"/>
  <c r="B3645" i="22"/>
  <c r="B3644" i="22"/>
  <c r="B3643" i="22"/>
  <c r="B3642" i="22"/>
  <c r="B3641" i="22"/>
  <c r="B3640" i="22"/>
  <c r="B3639" i="22"/>
  <c r="B3638" i="22"/>
  <c r="B3637" i="22"/>
  <c r="B3636" i="22"/>
  <c r="B3635" i="22"/>
  <c r="B3634" i="22"/>
  <c r="B3633" i="22"/>
  <c r="B3632" i="22"/>
  <c r="B3631" i="22"/>
  <c r="B3630" i="22"/>
  <c r="B3629" i="22"/>
  <c r="B3628" i="22"/>
  <c r="B3627" i="22"/>
  <c r="B3626" i="22"/>
  <c r="B3625" i="22"/>
  <c r="B3624" i="22"/>
  <c r="B3623" i="22"/>
  <c r="B3622" i="22"/>
  <c r="B3621" i="22"/>
  <c r="B3620" i="22"/>
  <c r="B3619" i="22"/>
  <c r="B3618" i="22"/>
  <c r="B3617" i="22"/>
  <c r="B3616" i="22"/>
  <c r="B3615" i="22"/>
  <c r="B3614" i="22"/>
  <c r="B3613" i="22"/>
  <c r="B3612" i="22"/>
  <c r="B3611" i="22"/>
  <c r="B3610" i="22"/>
  <c r="B3609" i="22"/>
  <c r="B3608" i="22"/>
  <c r="B3607" i="22"/>
  <c r="B3606" i="22"/>
  <c r="B3605" i="22"/>
  <c r="B3604" i="22"/>
  <c r="B3603" i="22"/>
  <c r="B3602" i="22"/>
  <c r="B3601" i="22"/>
  <c r="B3600" i="22"/>
  <c r="B3599" i="22"/>
  <c r="B3598" i="22"/>
  <c r="B3597" i="22"/>
  <c r="B3596" i="22"/>
  <c r="B3595" i="22"/>
  <c r="B3594" i="22"/>
  <c r="B3593" i="22"/>
  <c r="B3592" i="22"/>
  <c r="B3591" i="22"/>
  <c r="B3590" i="22"/>
  <c r="B3589" i="22"/>
  <c r="B3588" i="22"/>
  <c r="B3587" i="22"/>
  <c r="B3586" i="22"/>
  <c r="B3585" i="22"/>
  <c r="B3584" i="22"/>
  <c r="B3583" i="22"/>
  <c r="B3582" i="22"/>
  <c r="B3581" i="22"/>
  <c r="B3580" i="22"/>
  <c r="B3579" i="22"/>
  <c r="B3578" i="22"/>
  <c r="B3577" i="22"/>
  <c r="B3576" i="22"/>
  <c r="B3575" i="22"/>
  <c r="B3574" i="22"/>
  <c r="B3573" i="22"/>
  <c r="B3572" i="22"/>
  <c r="B3571" i="22"/>
  <c r="B3570" i="22"/>
  <c r="B3569" i="22"/>
  <c r="B3568" i="22"/>
  <c r="B3567" i="22"/>
  <c r="B3566" i="22"/>
  <c r="B3565" i="22"/>
  <c r="B3564" i="22"/>
  <c r="B3563" i="22"/>
  <c r="B3562" i="22"/>
  <c r="B3561" i="22"/>
  <c r="B3560" i="22"/>
  <c r="B3559" i="22"/>
  <c r="B3558" i="22"/>
  <c r="B3557" i="22"/>
  <c r="B3556" i="22"/>
  <c r="B3555" i="22"/>
  <c r="B3554" i="22"/>
  <c r="B3553" i="22"/>
  <c r="B3552" i="22"/>
  <c r="B3551" i="22"/>
  <c r="B3550" i="22"/>
  <c r="B3549" i="22"/>
  <c r="B3548" i="22"/>
  <c r="B3547" i="22"/>
  <c r="B3546" i="22"/>
  <c r="B3545" i="22"/>
  <c r="B3544" i="22"/>
  <c r="B3543" i="22"/>
  <c r="B3542" i="22"/>
  <c r="B3541" i="22"/>
  <c r="B3540" i="22"/>
  <c r="B3539" i="22"/>
  <c r="B3538" i="22"/>
  <c r="B3537" i="22"/>
  <c r="B3536" i="22"/>
  <c r="B3535" i="22"/>
  <c r="B3534" i="22"/>
  <c r="B3533" i="22"/>
  <c r="B3532" i="22"/>
  <c r="B3531" i="22"/>
  <c r="B3530" i="22"/>
  <c r="B3529" i="22"/>
  <c r="B3528" i="22"/>
  <c r="B3527" i="22"/>
  <c r="B3526" i="22"/>
  <c r="B3525" i="22"/>
  <c r="B3524" i="22"/>
  <c r="B3523" i="22"/>
  <c r="B3522" i="22"/>
  <c r="B3521" i="22"/>
  <c r="B3520" i="22"/>
  <c r="B3519" i="22"/>
  <c r="B3518" i="22"/>
  <c r="B3517" i="22"/>
  <c r="B3516" i="22"/>
  <c r="B3515" i="22"/>
  <c r="B3514" i="22"/>
  <c r="B3513" i="22"/>
  <c r="B3512" i="22"/>
  <c r="B3511" i="22"/>
  <c r="B3510" i="22"/>
  <c r="B3509" i="22"/>
  <c r="B3508" i="22"/>
  <c r="B3507" i="22"/>
  <c r="B3506" i="22"/>
  <c r="B3505" i="22"/>
  <c r="B3504" i="22"/>
  <c r="B3503" i="22"/>
  <c r="B3502" i="22"/>
  <c r="B3501" i="22"/>
  <c r="B3500" i="22"/>
  <c r="B3499" i="22"/>
  <c r="B3498" i="22"/>
  <c r="B3497" i="22"/>
  <c r="B3496" i="22"/>
  <c r="B3495" i="22"/>
  <c r="B3494" i="22"/>
  <c r="B3493" i="22"/>
  <c r="B3492" i="22"/>
  <c r="B3491" i="22"/>
  <c r="B3490" i="22"/>
  <c r="B3489" i="22"/>
  <c r="B3488" i="22"/>
  <c r="B3487" i="22"/>
  <c r="B3486" i="22"/>
  <c r="B3485" i="22"/>
  <c r="B3484" i="22"/>
  <c r="B3483" i="22"/>
  <c r="B3482" i="22"/>
  <c r="B3481" i="22"/>
  <c r="B3480" i="22"/>
  <c r="B3479" i="22"/>
  <c r="B3478" i="22"/>
  <c r="B3477" i="22"/>
  <c r="B3476" i="22"/>
  <c r="B3475" i="22"/>
  <c r="B3474" i="22"/>
  <c r="B3473" i="22"/>
  <c r="B3472" i="22"/>
  <c r="B3471" i="22"/>
  <c r="B3470" i="22"/>
  <c r="B3469" i="22"/>
  <c r="B3468" i="22"/>
  <c r="B3467" i="22"/>
  <c r="B3466" i="22"/>
  <c r="B3465" i="22"/>
  <c r="B3464" i="22"/>
  <c r="B3463" i="22"/>
  <c r="B3462" i="22"/>
  <c r="B3461" i="22"/>
  <c r="B3460" i="22"/>
  <c r="B3459" i="22"/>
  <c r="B3458" i="22"/>
  <c r="B3457" i="22"/>
  <c r="B3456" i="22"/>
  <c r="B3455" i="22"/>
  <c r="B3454" i="22"/>
  <c r="B3453" i="22"/>
  <c r="B3452" i="22"/>
  <c r="B3451" i="22"/>
  <c r="B3450" i="22"/>
  <c r="B3449" i="22"/>
  <c r="B3448" i="22"/>
  <c r="B3447" i="22"/>
  <c r="B3446" i="22"/>
  <c r="B3445" i="22"/>
  <c r="B3444" i="22"/>
  <c r="B3443" i="22"/>
  <c r="B3442" i="22"/>
  <c r="B3441" i="22"/>
  <c r="B3440" i="22"/>
  <c r="B3439" i="22"/>
  <c r="B3438" i="22"/>
  <c r="B3437" i="22"/>
  <c r="B3436" i="22"/>
  <c r="B3435" i="22"/>
  <c r="B3434" i="22"/>
  <c r="B3433" i="22"/>
  <c r="B3432" i="22"/>
  <c r="B3431" i="22"/>
  <c r="B3430" i="22"/>
  <c r="B3429" i="22"/>
  <c r="B3428" i="22"/>
  <c r="B3427" i="22"/>
  <c r="B3426" i="22"/>
  <c r="B3425" i="22"/>
  <c r="B3424" i="22"/>
  <c r="B3423" i="22"/>
  <c r="B3422" i="22"/>
  <c r="B3421" i="22"/>
  <c r="B3420" i="22"/>
  <c r="B3419" i="22"/>
  <c r="B3418" i="22"/>
  <c r="B3417" i="22"/>
  <c r="B3416" i="22"/>
  <c r="B3415" i="22"/>
  <c r="B3414" i="22"/>
  <c r="B3413" i="22"/>
  <c r="B3412" i="22"/>
  <c r="B3411" i="22"/>
  <c r="B3410" i="22"/>
  <c r="B3409" i="22"/>
  <c r="B3408" i="22"/>
  <c r="B3407" i="22"/>
  <c r="B3406" i="22"/>
  <c r="B3405" i="22"/>
  <c r="B3404" i="22"/>
  <c r="B3403" i="22"/>
  <c r="B3402" i="22"/>
  <c r="B3401" i="22"/>
  <c r="B3400" i="22"/>
  <c r="B3399" i="22"/>
  <c r="B3398" i="22"/>
  <c r="B3397" i="22"/>
  <c r="B3396" i="22"/>
  <c r="B3395" i="22"/>
  <c r="B3394" i="22"/>
  <c r="B3393" i="22"/>
  <c r="B3392" i="22"/>
  <c r="B3391" i="22"/>
  <c r="B3390" i="22"/>
  <c r="B3389" i="22"/>
  <c r="B3388" i="22"/>
  <c r="B3387" i="22"/>
  <c r="B3386" i="22"/>
  <c r="B3385" i="22"/>
  <c r="B3384" i="22"/>
  <c r="B3383" i="22"/>
  <c r="B3382" i="22"/>
  <c r="B3381" i="22"/>
  <c r="B3380" i="22"/>
  <c r="B3379" i="22"/>
  <c r="B3378" i="22"/>
  <c r="B3377" i="22"/>
  <c r="B3376" i="22"/>
  <c r="B3375" i="22"/>
  <c r="B3374" i="22"/>
  <c r="B3373" i="22"/>
  <c r="B3372" i="22"/>
  <c r="B3371" i="22"/>
  <c r="B3370" i="22"/>
  <c r="B3369" i="22"/>
  <c r="B3368" i="22"/>
  <c r="B3367" i="22"/>
  <c r="B3366" i="22"/>
  <c r="B3365" i="22"/>
  <c r="B3364" i="22"/>
  <c r="B3363" i="22"/>
  <c r="B3362" i="22"/>
  <c r="B3361" i="22"/>
  <c r="B3360" i="22"/>
  <c r="B3359" i="22"/>
  <c r="B3358" i="22"/>
  <c r="B3357" i="22"/>
  <c r="B3356" i="22"/>
  <c r="B3355" i="22"/>
  <c r="B3354" i="22"/>
  <c r="B3353" i="22"/>
  <c r="B3352" i="22"/>
  <c r="B3351" i="22"/>
  <c r="B3350" i="22"/>
  <c r="B3349" i="22"/>
  <c r="B3348" i="22"/>
  <c r="B3347" i="22"/>
  <c r="B3346" i="22"/>
  <c r="B3345" i="22"/>
  <c r="B3344" i="22"/>
  <c r="B3343" i="22"/>
  <c r="B3342" i="22"/>
  <c r="B3341" i="22"/>
  <c r="B3340" i="22"/>
  <c r="B3339" i="22"/>
  <c r="B3338" i="22"/>
  <c r="B3337" i="22"/>
  <c r="B3336" i="22"/>
  <c r="B3335" i="22"/>
  <c r="B3334" i="22"/>
  <c r="B3333" i="22"/>
  <c r="B3332" i="22"/>
  <c r="B3331" i="22"/>
  <c r="B3330" i="22"/>
  <c r="B3329" i="22"/>
  <c r="B3328" i="22"/>
  <c r="B3327" i="22"/>
  <c r="B3326" i="22"/>
  <c r="B3325" i="22"/>
  <c r="B3324" i="22"/>
  <c r="B3323" i="22"/>
  <c r="B3322" i="22"/>
  <c r="B3321" i="22"/>
  <c r="B3320" i="22"/>
  <c r="B3319" i="22"/>
  <c r="B3318" i="22"/>
  <c r="B3317" i="22"/>
  <c r="B3316" i="22"/>
  <c r="B3315" i="22"/>
  <c r="B3314" i="22"/>
  <c r="B3313" i="22"/>
  <c r="B3312" i="22"/>
  <c r="B3311" i="22"/>
  <c r="B3310" i="22"/>
  <c r="B3309" i="22"/>
  <c r="B3308" i="22"/>
  <c r="B3307" i="22"/>
  <c r="B3306" i="22"/>
  <c r="B3305" i="22"/>
  <c r="B3304" i="22"/>
  <c r="B3303" i="22"/>
  <c r="B3302" i="22"/>
  <c r="B3301" i="22"/>
  <c r="B3300" i="22"/>
  <c r="B3299" i="22"/>
  <c r="B3298" i="22"/>
  <c r="B3297" i="22"/>
  <c r="B3296" i="22"/>
  <c r="B3295" i="22"/>
  <c r="B3294" i="22"/>
  <c r="B3293" i="22"/>
  <c r="B3292" i="22"/>
  <c r="B3291" i="22"/>
  <c r="B3290" i="22"/>
  <c r="B3289" i="22"/>
  <c r="B3288" i="22"/>
  <c r="B3287" i="22"/>
  <c r="B3286" i="22"/>
  <c r="B3285" i="22"/>
  <c r="B3284" i="22"/>
  <c r="B3283" i="22"/>
  <c r="B3282" i="22"/>
  <c r="B3281" i="22"/>
  <c r="B3280" i="22"/>
  <c r="B3279" i="22"/>
  <c r="B3278" i="22"/>
  <c r="B3277" i="22"/>
  <c r="B3276" i="22"/>
  <c r="B3275" i="22"/>
  <c r="B3274" i="22"/>
  <c r="B3273" i="22"/>
  <c r="B3272" i="22"/>
  <c r="B3271" i="22"/>
  <c r="B3270" i="22"/>
  <c r="B3269" i="22"/>
  <c r="B3268" i="22"/>
  <c r="B3267" i="22"/>
  <c r="B3266" i="22"/>
  <c r="B3265" i="22"/>
  <c r="B3264" i="22"/>
  <c r="B3263" i="22"/>
  <c r="B3262" i="22"/>
  <c r="B3261" i="22"/>
  <c r="B3260" i="22"/>
  <c r="B3259" i="22"/>
  <c r="B3258" i="22"/>
  <c r="B3257" i="22"/>
  <c r="B3256" i="22"/>
  <c r="B3255" i="22"/>
  <c r="B3254" i="22"/>
  <c r="B3253" i="22"/>
  <c r="B3252" i="22"/>
  <c r="B3251" i="22"/>
  <c r="B3250" i="22"/>
  <c r="B3249" i="22"/>
  <c r="B3248" i="22"/>
  <c r="B3247" i="22"/>
  <c r="B3246" i="22"/>
  <c r="B3245" i="22"/>
  <c r="B3244" i="22"/>
  <c r="B3243" i="22"/>
  <c r="B3242" i="22"/>
  <c r="B3241" i="22"/>
  <c r="B3240" i="22"/>
  <c r="B3239" i="22"/>
  <c r="B3238" i="22"/>
  <c r="B3237" i="22"/>
  <c r="B3236" i="22"/>
  <c r="B3235" i="22"/>
  <c r="B3234" i="22"/>
  <c r="B3233" i="22"/>
  <c r="B3232" i="22"/>
  <c r="B3231" i="22"/>
  <c r="B3230" i="22"/>
  <c r="B3229" i="22"/>
  <c r="B3228" i="22"/>
  <c r="B3227" i="22"/>
  <c r="B3226" i="22"/>
  <c r="B3225" i="22"/>
  <c r="B3224" i="22"/>
  <c r="B3223" i="22"/>
  <c r="B3222" i="22"/>
  <c r="B3221" i="22"/>
  <c r="B3220" i="22"/>
  <c r="B3219" i="22"/>
  <c r="B3218" i="22"/>
  <c r="B3217" i="22"/>
  <c r="B3216" i="22"/>
  <c r="B3215" i="22"/>
  <c r="B3214" i="22"/>
  <c r="B3213" i="22"/>
  <c r="B3212" i="22"/>
  <c r="B3211" i="22"/>
  <c r="B3210" i="22"/>
  <c r="B3209" i="22"/>
  <c r="B3208" i="22"/>
  <c r="B3207" i="22"/>
  <c r="B3206" i="22"/>
  <c r="B3205" i="22"/>
  <c r="B3204" i="22"/>
  <c r="B3203" i="22"/>
  <c r="B3202" i="22"/>
  <c r="B3201" i="22"/>
  <c r="B3200" i="22"/>
  <c r="B3199" i="22"/>
  <c r="B3198" i="22"/>
  <c r="B3197" i="22"/>
  <c r="B3196" i="22"/>
  <c r="B3195" i="22"/>
  <c r="B3194" i="22"/>
  <c r="B3193" i="22"/>
  <c r="B3192" i="22"/>
  <c r="B3191" i="22"/>
  <c r="B3190" i="22"/>
  <c r="B3189" i="22"/>
  <c r="B3188" i="22"/>
  <c r="B3187" i="22"/>
  <c r="B3186" i="22"/>
  <c r="B3185" i="22"/>
  <c r="B3184" i="22"/>
  <c r="B3183" i="22"/>
  <c r="B3182" i="22"/>
  <c r="B3181" i="22"/>
  <c r="B3180" i="22"/>
  <c r="B3179" i="22"/>
  <c r="B3178" i="22"/>
  <c r="B3177" i="22"/>
  <c r="B3176" i="22"/>
  <c r="B3175" i="22"/>
  <c r="B3174" i="22"/>
  <c r="B3173" i="22"/>
  <c r="B3172" i="22"/>
  <c r="B3171" i="22"/>
  <c r="B3170" i="22"/>
  <c r="B3169" i="22"/>
  <c r="B3168" i="22"/>
  <c r="B3167" i="22"/>
  <c r="B3166" i="22"/>
  <c r="B3165" i="22"/>
  <c r="B3164" i="22"/>
  <c r="B3163" i="22"/>
  <c r="B3162" i="22"/>
  <c r="B3161" i="22"/>
  <c r="B3160" i="22"/>
  <c r="B3159" i="22"/>
  <c r="B3158" i="22"/>
  <c r="B3157" i="22"/>
  <c r="B3156" i="22"/>
  <c r="B3155" i="22"/>
  <c r="B3154" i="22"/>
  <c r="B3153" i="22"/>
  <c r="B3152" i="22"/>
  <c r="B3151" i="22"/>
  <c r="B3150" i="22"/>
  <c r="B3149" i="22"/>
  <c r="B3148" i="22"/>
  <c r="B3147" i="22"/>
  <c r="B3146" i="22"/>
  <c r="B3145" i="22"/>
  <c r="B3144" i="22"/>
  <c r="B3143" i="22"/>
  <c r="B3142" i="22"/>
  <c r="B3141" i="22"/>
  <c r="B3140" i="22"/>
  <c r="B3139" i="22"/>
  <c r="B3138" i="22"/>
  <c r="B3137" i="22"/>
  <c r="B3136" i="22"/>
  <c r="B3135" i="22"/>
  <c r="B3134" i="22"/>
  <c r="B3133" i="22"/>
  <c r="B3132" i="22"/>
  <c r="B3131" i="22"/>
  <c r="B3130" i="22"/>
  <c r="B3129" i="22"/>
  <c r="B3128" i="22"/>
  <c r="B3127" i="22"/>
  <c r="B3126" i="22"/>
  <c r="B3125" i="22"/>
  <c r="B3124" i="22"/>
  <c r="B3123" i="22"/>
  <c r="B3122" i="22"/>
  <c r="B3121" i="22"/>
  <c r="B3120" i="22"/>
  <c r="B3119" i="22"/>
  <c r="B3118" i="22"/>
  <c r="B3117" i="22"/>
  <c r="B3116" i="22"/>
  <c r="B3115" i="22"/>
  <c r="B3114" i="22"/>
  <c r="B3113" i="22"/>
  <c r="B3112" i="22"/>
  <c r="B3111" i="22"/>
  <c r="B3110" i="22"/>
  <c r="B3109" i="22"/>
  <c r="B3108" i="22"/>
  <c r="B3107" i="22"/>
  <c r="B3106" i="22"/>
  <c r="B3105" i="22"/>
  <c r="B3104" i="22"/>
  <c r="B3103" i="22"/>
  <c r="B3102" i="22"/>
  <c r="B3101" i="22"/>
  <c r="B3100" i="22"/>
  <c r="B3099" i="22"/>
  <c r="B3098" i="22"/>
  <c r="B3097" i="22"/>
  <c r="B3096" i="22"/>
  <c r="B3095" i="22"/>
  <c r="B3094" i="22"/>
  <c r="B3093" i="22"/>
  <c r="B3092" i="22"/>
  <c r="B3091" i="22"/>
  <c r="B3090" i="22"/>
  <c r="B3089" i="22"/>
  <c r="B3088" i="22"/>
  <c r="B3087" i="22"/>
  <c r="B3086" i="22"/>
  <c r="B3085" i="22"/>
  <c r="B3084" i="22"/>
  <c r="B3083" i="22"/>
  <c r="B3082" i="22"/>
  <c r="B3081" i="22"/>
  <c r="B3080" i="22"/>
  <c r="B3079" i="22"/>
  <c r="B3078" i="22"/>
  <c r="B3077" i="22"/>
  <c r="B3076" i="22"/>
  <c r="B3075" i="22"/>
  <c r="B3074" i="22"/>
  <c r="B3073" i="22"/>
  <c r="B3072" i="22"/>
  <c r="B3071" i="22"/>
  <c r="B3070" i="22"/>
  <c r="B3069" i="22"/>
  <c r="B3068" i="22"/>
  <c r="B3067" i="22"/>
  <c r="B3066" i="22"/>
  <c r="B3065" i="22"/>
  <c r="B3064" i="22"/>
  <c r="B3063" i="22"/>
  <c r="B3062" i="22"/>
  <c r="B3061" i="22"/>
  <c r="B3060" i="22"/>
  <c r="B3059" i="22"/>
  <c r="B3058" i="22"/>
  <c r="B3057" i="22"/>
  <c r="B3056" i="22"/>
  <c r="B3055" i="22"/>
  <c r="B3054" i="22"/>
  <c r="B3053" i="22"/>
  <c r="B3052" i="22"/>
  <c r="B3051" i="22"/>
  <c r="B3050" i="22"/>
  <c r="B3049" i="22"/>
  <c r="B3048" i="22"/>
  <c r="B3047" i="22"/>
  <c r="B3046" i="22"/>
  <c r="B3045" i="22"/>
  <c r="B3044" i="22"/>
  <c r="B3043" i="22"/>
  <c r="B3042" i="22"/>
  <c r="B3041" i="22"/>
  <c r="B3040" i="22"/>
  <c r="B3039" i="22"/>
  <c r="B3038" i="22"/>
  <c r="B3037" i="22"/>
  <c r="B3036" i="22"/>
  <c r="B3035" i="22"/>
  <c r="B3034" i="22"/>
  <c r="B3033" i="22"/>
  <c r="B3032" i="22"/>
  <c r="B3031" i="22"/>
  <c r="B3030" i="22"/>
  <c r="B3029" i="22"/>
  <c r="B3028" i="22"/>
  <c r="B3027" i="22"/>
  <c r="B3026" i="22"/>
  <c r="B3025" i="22"/>
  <c r="B3024" i="22"/>
  <c r="B3023" i="22"/>
  <c r="B3022" i="22"/>
  <c r="B3021" i="22"/>
  <c r="B3020" i="22"/>
  <c r="B3019" i="22"/>
  <c r="B3018" i="22"/>
  <c r="B3017" i="22"/>
  <c r="B3016" i="22"/>
  <c r="B3015" i="22"/>
  <c r="B3014" i="22"/>
  <c r="B3013" i="22"/>
  <c r="B3012" i="22"/>
  <c r="B3011" i="22"/>
  <c r="B3010" i="22"/>
  <c r="B3009" i="22"/>
  <c r="B3008" i="22"/>
  <c r="B3007" i="22"/>
  <c r="B3006" i="22"/>
  <c r="B3005" i="22"/>
  <c r="B3004" i="22"/>
  <c r="B3003" i="22"/>
  <c r="B3002" i="22"/>
  <c r="B3001" i="22"/>
  <c r="B3000" i="22"/>
  <c r="B2999" i="22"/>
  <c r="B2998" i="22"/>
  <c r="B2997" i="22"/>
  <c r="B2996" i="22"/>
  <c r="B2995" i="22"/>
  <c r="B2994" i="22"/>
  <c r="B2993" i="22"/>
  <c r="B2992" i="22"/>
  <c r="B2991" i="22"/>
  <c r="B2990" i="22"/>
  <c r="B2989" i="22"/>
  <c r="B2988" i="22"/>
  <c r="B2987" i="22"/>
  <c r="B2986" i="22"/>
  <c r="B2985" i="22"/>
  <c r="B2984" i="22"/>
  <c r="B2983" i="22"/>
  <c r="B2982" i="22"/>
  <c r="B2981" i="22"/>
  <c r="B2980" i="22"/>
  <c r="B2979" i="22"/>
  <c r="B2978" i="22"/>
  <c r="B2977" i="22"/>
  <c r="B2976" i="22"/>
  <c r="B2975" i="22"/>
  <c r="B2974" i="22"/>
  <c r="B2973" i="22"/>
  <c r="B2972" i="22"/>
  <c r="B2971" i="22"/>
  <c r="B2970" i="22"/>
  <c r="B2969" i="22"/>
  <c r="B2968" i="22"/>
  <c r="B2967" i="22"/>
  <c r="B2966" i="22"/>
  <c r="B2965" i="22"/>
  <c r="B2964" i="22"/>
  <c r="B2963" i="22"/>
  <c r="B2962" i="22"/>
  <c r="B2961" i="22"/>
  <c r="B2960" i="22"/>
  <c r="B2959" i="22"/>
  <c r="B2958" i="22"/>
  <c r="B2957" i="22"/>
  <c r="B2956" i="22"/>
  <c r="B2955" i="22"/>
  <c r="B2954" i="22"/>
  <c r="B2953" i="22"/>
  <c r="B2952" i="22"/>
  <c r="B2951" i="22"/>
  <c r="B2950" i="22"/>
  <c r="B2949" i="22"/>
  <c r="B2948" i="22"/>
  <c r="B2947" i="22"/>
  <c r="B2946" i="22"/>
  <c r="B2945" i="22"/>
  <c r="B2944" i="22"/>
  <c r="B2943" i="22"/>
  <c r="B2942" i="22"/>
  <c r="B2941" i="22"/>
  <c r="B2940" i="22"/>
  <c r="B2939" i="22"/>
  <c r="B2938" i="22"/>
  <c r="B2937" i="22"/>
  <c r="B2936" i="22"/>
  <c r="B2935" i="22"/>
  <c r="B2934" i="22"/>
  <c r="B2933" i="22"/>
  <c r="B2932" i="22"/>
  <c r="B2931" i="22"/>
  <c r="B2930" i="22"/>
  <c r="B2929" i="22"/>
  <c r="B2928" i="22"/>
  <c r="B2927" i="22"/>
  <c r="B2926" i="22"/>
  <c r="B2925" i="22"/>
  <c r="B2924" i="22"/>
  <c r="B2923" i="22"/>
  <c r="B2922" i="22"/>
  <c r="B2921" i="22"/>
  <c r="B2920" i="22"/>
  <c r="B2919" i="22"/>
  <c r="B2918" i="22"/>
  <c r="B2917" i="22"/>
  <c r="B2916" i="22"/>
  <c r="B2915" i="22"/>
  <c r="B2914" i="22"/>
  <c r="B2913" i="22"/>
  <c r="B2912" i="22"/>
  <c r="B2911" i="22"/>
  <c r="B2910" i="22"/>
  <c r="B2909" i="22"/>
  <c r="B2908" i="22"/>
  <c r="B2907" i="22"/>
  <c r="B2906" i="22"/>
  <c r="B2905" i="22"/>
  <c r="B2904" i="22"/>
  <c r="B2903" i="22"/>
  <c r="B2902" i="22"/>
  <c r="B2901" i="22"/>
  <c r="B2900" i="22"/>
  <c r="B2899" i="22"/>
  <c r="B2898" i="22"/>
  <c r="B2897" i="22"/>
  <c r="B2896" i="22"/>
  <c r="B2895" i="22"/>
  <c r="B2894" i="22"/>
  <c r="B2893" i="22"/>
  <c r="B2892" i="22"/>
  <c r="B2891" i="22"/>
  <c r="B2890" i="22"/>
  <c r="B2889" i="22"/>
  <c r="B2888" i="22"/>
  <c r="B2887" i="22"/>
  <c r="B2886" i="22"/>
  <c r="B2885" i="22"/>
  <c r="B2884" i="22"/>
  <c r="B2883" i="22"/>
  <c r="B2882" i="22"/>
  <c r="B2881" i="22"/>
  <c r="B2880" i="22"/>
  <c r="B2879" i="22"/>
  <c r="B2878" i="22"/>
  <c r="B2877" i="22"/>
  <c r="B2876" i="22"/>
  <c r="B2875" i="22"/>
  <c r="B2874" i="22"/>
  <c r="B2873" i="22"/>
  <c r="B2872" i="22"/>
  <c r="B2871" i="22"/>
  <c r="B2870" i="22"/>
  <c r="B2869" i="22"/>
  <c r="B2868" i="22"/>
  <c r="B2867" i="22"/>
  <c r="B2866" i="22"/>
  <c r="B2865" i="22"/>
  <c r="B2864" i="22"/>
  <c r="B2863" i="22"/>
  <c r="B2862" i="22"/>
  <c r="B2861" i="22"/>
  <c r="B2860" i="22"/>
  <c r="B2859" i="22"/>
  <c r="B2858" i="22"/>
  <c r="B2857" i="22"/>
  <c r="B2856" i="22"/>
  <c r="B2855" i="22"/>
  <c r="B2854" i="22"/>
  <c r="B2853" i="22"/>
  <c r="B2852" i="22"/>
  <c r="B2851" i="22"/>
  <c r="B2850" i="22"/>
  <c r="B2849" i="22"/>
  <c r="B2848" i="22"/>
  <c r="B2847" i="22"/>
  <c r="B2846" i="22"/>
  <c r="B2845" i="22"/>
  <c r="B2844" i="22"/>
  <c r="B2843" i="22"/>
  <c r="B2842" i="22"/>
  <c r="B2841" i="22"/>
  <c r="B2840" i="22"/>
  <c r="B2839" i="22"/>
  <c r="B2838" i="22"/>
  <c r="B2837" i="22"/>
  <c r="B2836" i="22"/>
  <c r="B2835" i="22"/>
  <c r="B2834" i="22"/>
  <c r="B2833" i="22"/>
  <c r="B2832" i="22"/>
  <c r="B2831" i="22"/>
  <c r="B2830" i="22"/>
  <c r="B2829" i="22"/>
  <c r="B2828" i="22"/>
  <c r="B2827" i="22"/>
  <c r="B2826" i="22"/>
  <c r="B2825" i="22"/>
  <c r="B2824" i="22"/>
  <c r="B2823" i="22"/>
  <c r="B2822" i="22"/>
  <c r="B2821" i="22"/>
  <c r="B2820" i="22"/>
  <c r="B2819" i="22"/>
  <c r="B2818" i="22"/>
  <c r="B2817" i="22"/>
  <c r="B2816" i="22"/>
  <c r="B2815" i="22"/>
  <c r="B2814" i="22"/>
  <c r="B2813" i="22"/>
  <c r="B2812" i="22"/>
  <c r="B2811" i="22"/>
  <c r="B2810" i="22"/>
  <c r="B2809" i="22"/>
  <c r="B2808" i="22"/>
  <c r="B2807" i="22"/>
  <c r="B2806" i="22"/>
  <c r="B2805" i="22"/>
  <c r="B2804" i="22"/>
  <c r="B2803" i="22"/>
  <c r="B2802" i="22"/>
  <c r="B2801" i="22"/>
  <c r="B2800" i="22"/>
  <c r="B2799" i="22"/>
  <c r="B2798" i="22"/>
  <c r="B2797" i="22"/>
  <c r="B2796" i="22"/>
  <c r="B2795" i="22"/>
  <c r="B2794" i="22"/>
  <c r="B2793" i="22"/>
  <c r="B2792" i="22"/>
  <c r="B2791" i="22"/>
  <c r="B2790" i="22"/>
  <c r="B2789" i="22"/>
  <c r="B2788" i="22"/>
  <c r="B2787" i="22"/>
  <c r="B2786" i="22"/>
  <c r="B2785" i="22"/>
  <c r="B2784" i="22"/>
  <c r="B2783" i="22"/>
  <c r="B2782" i="22"/>
  <c r="B2781" i="22"/>
  <c r="B2780" i="22"/>
  <c r="B2779" i="22"/>
  <c r="B2778" i="22"/>
  <c r="B2777" i="22"/>
  <c r="B2776" i="22"/>
  <c r="B2775" i="22"/>
  <c r="B2774" i="22"/>
  <c r="B2773" i="22"/>
  <c r="B2772" i="22"/>
  <c r="B2771" i="22"/>
  <c r="B2770" i="22"/>
  <c r="B2769" i="22"/>
  <c r="B2768" i="22"/>
  <c r="B2767" i="22"/>
  <c r="B2766" i="22"/>
  <c r="B2765" i="22"/>
  <c r="B2764" i="22"/>
  <c r="B2763" i="22"/>
  <c r="B2762" i="22"/>
  <c r="B2761" i="22"/>
  <c r="B2760" i="22"/>
  <c r="B2759" i="22"/>
  <c r="B2758" i="22"/>
  <c r="B2757" i="22"/>
  <c r="B2756" i="22"/>
  <c r="B2755" i="22"/>
  <c r="B2754" i="22"/>
  <c r="B2753" i="22"/>
  <c r="B2752" i="22"/>
  <c r="B2751" i="22"/>
  <c r="B2750" i="22"/>
  <c r="B2749" i="22"/>
  <c r="B2748" i="22"/>
  <c r="B2747" i="22"/>
  <c r="B2746" i="22"/>
  <c r="B2745" i="22"/>
  <c r="B2744" i="22"/>
  <c r="B2743" i="22"/>
  <c r="B2742" i="22"/>
  <c r="B2741" i="22"/>
  <c r="B2740" i="22"/>
  <c r="B2739" i="22"/>
  <c r="B2738" i="22"/>
  <c r="B2737" i="22"/>
  <c r="B2736" i="22"/>
  <c r="B2735" i="22"/>
  <c r="B2734" i="22"/>
  <c r="B2733" i="22"/>
  <c r="B2732" i="22"/>
  <c r="B2731" i="22"/>
  <c r="B2730" i="22"/>
  <c r="B2729" i="22"/>
  <c r="B2728" i="22"/>
  <c r="B2727" i="22"/>
  <c r="B2726" i="22"/>
  <c r="B2725" i="22"/>
  <c r="B2724" i="22"/>
  <c r="B2723" i="22"/>
  <c r="B2722" i="22"/>
  <c r="B2721" i="22"/>
  <c r="B2720" i="22"/>
  <c r="B2719" i="22"/>
  <c r="B2718" i="22"/>
  <c r="B2717" i="22"/>
  <c r="B2716" i="22"/>
  <c r="B2715" i="22"/>
  <c r="B2714" i="22"/>
  <c r="B2713" i="22"/>
  <c r="B2712" i="22"/>
  <c r="B2711" i="22"/>
  <c r="B2710" i="22"/>
  <c r="B2709" i="22"/>
  <c r="B2708" i="22"/>
  <c r="B2707" i="22"/>
  <c r="B2706" i="22"/>
  <c r="B2705" i="22"/>
  <c r="B2704" i="22"/>
  <c r="B2703" i="22"/>
  <c r="B2702" i="22"/>
  <c r="B2701" i="22"/>
  <c r="B2700" i="22"/>
  <c r="B2699" i="22"/>
  <c r="B2698" i="22"/>
  <c r="B2697" i="22"/>
  <c r="B2696" i="22"/>
  <c r="B2695" i="22"/>
  <c r="B2694" i="22"/>
  <c r="B2693" i="22"/>
  <c r="B2692" i="22"/>
  <c r="B2691" i="22"/>
  <c r="B2690" i="22"/>
  <c r="B2689" i="22"/>
  <c r="B2688" i="22"/>
  <c r="B2687" i="22"/>
  <c r="B2686" i="22"/>
  <c r="B2685" i="22"/>
  <c r="B2684" i="22"/>
  <c r="B2683" i="22"/>
  <c r="B2682" i="22"/>
  <c r="B2681" i="22"/>
  <c r="B2680" i="22"/>
  <c r="B2679" i="22"/>
  <c r="B2678" i="22"/>
  <c r="B2677" i="22"/>
  <c r="B2676" i="22"/>
  <c r="B2675" i="22"/>
  <c r="B2674" i="22"/>
  <c r="B2673" i="22"/>
  <c r="B2672" i="22"/>
  <c r="B2671" i="22"/>
  <c r="B2670" i="22"/>
  <c r="B2669" i="22"/>
  <c r="B2668" i="22"/>
  <c r="B2667" i="22"/>
  <c r="B2666" i="22"/>
  <c r="B2665" i="22"/>
  <c r="B2664" i="22"/>
  <c r="B2663" i="22"/>
  <c r="B2662" i="22"/>
  <c r="B2661" i="22"/>
  <c r="B2660" i="22"/>
  <c r="B2659" i="22"/>
  <c r="B2658" i="22"/>
  <c r="B2657" i="22"/>
  <c r="B2656" i="22"/>
  <c r="B2655" i="22"/>
  <c r="B2654" i="22"/>
  <c r="B2653" i="22"/>
  <c r="B2652" i="22"/>
  <c r="B2651" i="22"/>
  <c r="B2650" i="22"/>
  <c r="B2649" i="22"/>
  <c r="B2648" i="22"/>
  <c r="B2647" i="22"/>
  <c r="B2646" i="22"/>
  <c r="B2645" i="22"/>
  <c r="B2644" i="22"/>
  <c r="B2643" i="22"/>
  <c r="B2642" i="22"/>
  <c r="B2641" i="22"/>
  <c r="B2640" i="22"/>
  <c r="B2639" i="22"/>
  <c r="B2638" i="22"/>
  <c r="B2637" i="22"/>
  <c r="B2636" i="22"/>
  <c r="B2635" i="22"/>
  <c r="B2634" i="22"/>
  <c r="B2633" i="22"/>
  <c r="B2632" i="22"/>
  <c r="B2631" i="22"/>
  <c r="B2630" i="22"/>
  <c r="B2629" i="22"/>
  <c r="B2628" i="22"/>
  <c r="B2627" i="22"/>
  <c r="B2626" i="22"/>
  <c r="B2625" i="22"/>
  <c r="B2624" i="22"/>
  <c r="B2623" i="22"/>
  <c r="B2622" i="22"/>
  <c r="B2621" i="22"/>
  <c r="B2620" i="22"/>
  <c r="B2619" i="22"/>
  <c r="B2618" i="22"/>
  <c r="B2617" i="22"/>
  <c r="B2616" i="22"/>
  <c r="B2615" i="22"/>
  <c r="B2614" i="22"/>
  <c r="B2613" i="22"/>
  <c r="B2612" i="22"/>
  <c r="B2611" i="22"/>
  <c r="B2610" i="22"/>
  <c r="B2609" i="22"/>
  <c r="B2608" i="22"/>
  <c r="B2607" i="22"/>
  <c r="B2606" i="22"/>
  <c r="B2605" i="22"/>
  <c r="B2604" i="22"/>
  <c r="B2603" i="22"/>
  <c r="B2602" i="22"/>
  <c r="B2601" i="22"/>
  <c r="B2600" i="22"/>
  <c r="B2599" i="22"/>
  <c r="B2598" i="22"/>
  <c r="B2597" i="22"/>
  <c r="B2596" i="22"/>
  <c r="B2595" i="22"/>
  <c r="B2594" i="22"/>
  <c r="B2593" i="22"/>
  <c r="B2592" i="22"/>
  <c r="B2591" i="22"/>
  <c r="B2590" i="22"/>
  <c r="B2589" i="22"/>
  <c r="B2588" i="22"/>
  <c r="B2587" i="22"/>
  <c r="B2586" i="22"/>
  <c r="B2585" i="22"/>
  <c r="B2584" i="22"/>
  <c r="B2583" i="22"/>
  <c r="B2582" i="22"/>
  <c r="B2581" i="22"/>
  <c r="B2580" i="22"/>
  <c r="B2579" i="22"/>
  <c r="B2578" i="22"/>
  <c r="B2577" i="22"/>
  <c r="B2576" i="22"/>
  <c r="B2575" i="22"/>
  <c r="B2574" i="22"/>
  <c r="B2573" i="22"/>
  <c r="B2572" i="22"/>
  <c r="B2571" i="22"/>
  <c r="B2570" i="22"/>
  <c r="B2569" i="22"/>
  <c r="B2568" i="22"/>
  <c r="B2567" i="22"/>
  <c r="B2566" i="22"/>
  <c r="B2565" i="22"/>
  <c r="B2564" i="22"/>
  <c r="B2563" i="22"/>
  <c r="B2562" i="22"/>
  <c r="B2561" i="22"/>
  <c r="B2560" i="22"/>
  <c r="B2559" i="22"/>
  <c r="B2558" i="22"/>
  <c r="B2557" i="22"/>
  <c r="B2556" i="22"/>
  <c r="B2555" i="22"/>
  <c r="B2554" i="22"/>
  <c r="B2553" i="22"/>
  <c r="B2552" i="22"/>
  <c r="B2551" i="22"/>
  <c r="B2550" i="22"/>
  <c r="B2549" i="22"/>
  <c r="B2548" i="22"/>
  <c r="B2547" i="22"/>
  <c r="B2546" i="22"/>
  <c r="B2545" i="22"/>
  <c r="B2544" i="22"/>
  <c r="B2543" i="22"/>
  <c r="B2542" i="22"/>
  <c r="B2541" i="22"/>
  <c r="B2540" i="22"/>
  <c r="B2539" i="22"/>
  <c r="B2538" i="22"/>
  <c r="B2537" i="22"/>
  <c r="B2536" i="22"/>
  <c r="B2535" i="22"/>
  <c r="B2534" i="22"/>
  <c r="B2533" i="22"/>
  <c r="B2532" i="22"/>
  <c r="B2531" i="22"/>
  <c r="B2530" i="22"/>
  <c r="B2529" i="22"/>
  <c r="B2528" i="22"/>
  <c r="B2527" i="22"/>
  <c r="B2526" i="22"/>
  <c r="B2525" i="22"/>
  <c r="B2524" i="22"/>
  <c r="B2523" i="22"/>
  <c r="B2522" i="22"/>
  <c r="B2521" i="22"/>
  <c r="B2520" i="22"/>
  <c r="B2519" i="22"/>
  <c r="B2518" i="22"/>
  <c r="B2517" i="22"/>
  <c r="B2516" i="22"/>
  <c r="B2515" i="22"/>
  <c r="B2514" i="22"/>
  <c r="B2513" i="22"/>
  <c r="B2512" i="22"/>
  <c r="B2511" i="22"/>
  <c r="B2510" i="22"/>
  <c r="B2509" i="22"/>
  <c r="B2508" i="22"/>
  <c r="B2507" i="22"/>
  <c r="B2506" i="22"/>
  <c r="B2505" i="22"/>
  <c r="B2504" i="22"/>
  <c r="B2503" i="22"/>
  <c r="B2502" i="22"/>
  <c r="B2501" i="22"/>
  <c r="B2500" i="22"/>
  <c r="B2499" i="22"/>
  <c r="B2498" i="22"/>
  <c r="B2497" i="22"/>
  <c r="B2496" i="22"/>
  <c r="B2495" i="22"/>
  <c r="B2494" i="22"/>
  <c r="B2493" i="22"/>
  <c r="B2492" i="22"/>
  <c r="B2491" i="22"/>
  <c r="B2490" i="22"/>
  <c r="B2489" i="22"/>
  <c r="B2488" i="22"/>
  <c r="B2487" i="22"/>
  <c r="B2486" i="22"/>
  <c r="B2485" i="22"/>
  <c r="B2484" i="22"/>
  <c r="B2483" i="22"/>
  <c r="B2482" i="22"/>
  <c r="B2481" i="22"/>
  <c r="B2480" i="22"/>
  <c r="B2479" i="22"/>
  <c r="B2478" i="22"/>
  <c r="B2477" i="22"/>
  <c r="B2476" i="22"/>
  <c r="B2475" i="22"/>
  <c r="B2474" i="22"/>
  <c r="B2473" i="22"/>
  <c r="B2472" i="22"/>
  <c r="B2471" i="22"/>
  <c r="B2470" i="22"/>
  <c r="B2469" i="22"/>
  <c r="B2468" i="22"/>
  <c r="B2467" i="22"/>
  <c r="B2466" i="22"/>
  <c r="B2465" i="22"/>
  <c r="B2464" i="22"/>
  <c r="B2463" i="22"/>
  <c r="B2462" i="22"/>
  <c r="B2461" i="22"/>
  <c r="B2460" i="22"/>
  <c r="B2459" i="22"/>
  <c r="B2458" i="22"/>
  <c r="B2457" i="22"/>
  <c r="B2456" i="22"/>
  <c r="B2455" i="22"/>
  <c r="B2454" i="22"/>
  <c r="B2453" i="22"/>
  <c r="B2452" i="22"/>
  <c r="B2451" i="22"/>
  <c r="B2450" i="22"/>
  <c r="B2449" i="22"/>
  <c r="B2448" i="22"/>
  <c r="B2447" i="22"/>
  <c r="B2446" i="22"/>
  <c r="B2445" i="22"/>
  <c r="B2444" i="22"/>
  <c r="B2443" i="22"/>
  <c r="B2442" i="22"/>
  <c r="B2441" i="22"/>
  <c r="B2440" i="22"/>
  <c r="B2439" i="22"/>
  <c r="B2438" i="22"/>
  <c r="B2437" i="22"/>
  <c r="B2436" i="22"/>
  <c r="B2435" i="22"/>
  <c r="B2434" i="22"/>
  <c r="B2433" i="22"/>
  <c r="B2432" i="22"/>
  <c r="B2431" i="22"/>
  <c r="B2430" i="22"/>
  <c r="B2429" i="22"/>
  <c r="B2428" i="22"/>
  <c r="B2427" i="22"/>
  <c r="B2426" i="22"/>
  <c r="B2425" i="22"/>
  <c r="B2424" i="22"/>
  <c r="B2423" i="22"/>
  <c r="B2422" i="22"/>
  <c r="B2421" i="22"/>
  <c r="B2420" i="22"/>
  <c r="B2419" i="22"/>
  <c r="B2418" i="22"/>
  <c r="B2417" i="22"/>
  <c r="B2416" i="22"/>
  <c r="B2415" i="22"/>
  <c r="B2414" i="22"/>
  <c r="B2413" i="22"/>
  <c r="B2412" i="22"/>
  <c r="B2411" i="22"/>
  <c r="B2410" i="22"/>
  <c r="B2409" i="22"/>
  <c r="B2408" i="22"/>
  <c r="B2407" i="22"/>
  <c r="B2406" i="22"/>
  <c r="B2405" i="22"/>
  <c r="B2404" i="22"/>
  <c r="B2403" i="22"/>
  <c r="B2402" i="22"/>
  <c r="B2401" i="22"/>
  <c r="B2400" i="22"/>
  <c r="B2399" i="22"/>
  <c r="B2398" i="22"/>
  <c r="B2397" i="22"/>
  <c r="B2396" i="22"/>
  <c r="B2395" i="22"/>
  <c r="B2394" i="22"/>
  <c r="B2393" i="22"/>
  <c r="B2392" i="22"/>
  <c r="B2391" i="22"/>
  <c r="B2390" i="22"/>
  <c r="B2389" i="22"/>
  <c r="B2388" i="22"/>
  <c r="B2387" i="22"/>
  <c r="B2386" i="22"/>
  <c r="B2385" i="22"/>
  <c r="B2384" i="22"/>
  <c r="B2383" i="22"/>
  <c r="B2382" i="22"/>
  <c r="B2381" i="22"/>
  <c r="B2380" i="22"/>
  <c r="B2379" i="22"/>
  <c r="B2378" i="22"/>
  <c r="B2377" i="22"/>
  <c r="B2376" i="22"/>
  <c r="B2375" i="22"/>
  <c r="B2374" i="22"/>
  <c r="B2373" i="22"/>
  <c r="B2372" i="22"/>
  <c r="B2371" i="22"/>
  <c r="B2370" i="22"/>
  <c r="B2369" i="22"/>
  <c r="B2368" i="22"/>
  <c r="B2367" i="22"/>
  <c r="B2366" i="22"/>
  <c r="B2365" i="22"/>
  <c r="B2364" i="22"/>
  <c r="B2363" i="22"/>
  <c r="B2362" i="22"/>
  <c r="B2361" i="22"/>
  <c r="B2360" i="22"/>
  <c r="B2359" i="22"/>
  <c r="B2358" i="22"/>
  <c r="B2357" i="22"/>
  <c r="B2356" i="22"/>
  <c r="B2355" i="22"/>
  <c r="B2354" i="22"/>
  <c r="B2353" i="22"/>
  <c r="B2352" i="22"/>
  <c r="B2351" i="22"/>
  <c r="B2350" i="22"/>
  <c r="B2349" i="22"/>
  <c r="B2348" i="22"/>
  <c r="B2347" i="22"/>
  <c r="B2346" i="22"/>
  <c r="B2345" i="22"/>
  <c r="B2344" i="22"/>
  <c r="B2343" i="22"/>
  <c r="B2342" i="22"/>
  <c r="B2341" i="22"/>
  <c r="B2340" i="22"/>
  <c r="B2339" i="22"/>
  <c r="B2338" i="22"/>
  <c r="B2337" i="22"/>
  <c r="B2336" i="22"/>
  <c r="B2335" i="22"/>
  <c r="B2334" i="22"/>
  <c r="B2333" i="22"/>
  <c r="B2332" i="22"/>
  <c r="B2331" i="22"/>
  <c r="B2330" i="22"/>
  <c r="B2329" i="22"/>
  <c r="B2328" i="22"/>
  <c r="B2327" i="22"/>
  <c r="B2326" i="22"/>
  <c r="B2325" i="22"/>
  <c r="B2324" i="22"/>
  <c r="B2323" i="22"/>
  <c r="B2322" i="22"/>
  <c r="B2321" i="22"/>
  <c r="B2320" i="22"/>
  <c r="B2319" i="22"/>
  <c r="B2318" i="22"/>
  <c r="B2317" i="22"/>
  <c r="B2316" i="22"/>
  <c r="B2315" i="22"/>
  <c r="B2314" i="22"/>
  <c r="B2313" i="22"/>
  <c r="B2312" i="22"/>
  <c r="B2311" i="22"/>
  <c r="B2310" i="22"/>
  <c r="B2309" i="22"/>
  <c r="B2308" i="22"/>
  <c r="B2307" i="22"/>
  <c r="B2306" i="22"/>
  <c r="B2305" i="22"/>
  <c r="B2304" i="22"/>
  <c r="B2303" i="22"/>
  <c r="B2302" i="22"/>
  <c r="B2301" i="22"/>
  <c r="B2300" i="22"/>
  <c r="B2299" i="22"/>
  <c r="B2298" i="22"/>
  <c r="B2297" i="22"/>
  <c r="B2296" i="22"/>
  <c r="B2295" i="22"/>
  <c r="B2294" i="22"/>
  <c r="B2293" i="22"/>
  <c r="B2292" i="22"/>
  <c r="B2291" i="22"/>
  <c r="B2290" i="22"/>
  <c r="B2289" i="22"/>
  <c r="B2288" i="22"/>
  <c r="B2287" i="22"/>
  <c r="B2286" i="22"/>
  <c r="B2285" i="22"/>
  <c r="B2284" i="22"/>
  <c r="B2283" i="22"/>
  <c r="B2282" i="22"/>
  <c r="B2281" i="22"/>
  <c r="B2280" i="22"/>
  <c r="B2279" i="22"/>
  <c r="B2278" i="22"/>
  <c r="B2277" i="22"/>
  <c r="B2276" i="22"/>
  <c r="B2275" i="22"/>
  <c r="B2274" i="22"/>
  <c r="B2273" i="22"/>
  <c r="B2272" i="22"/>
  <c r="B2271" i="22"/>
  <c r="B2270" i="22"/>
  <c r="B2269" i="22"/>
  <c r="B2268" i="22"/>
  <c r="B2267" i="22"/>
  <c r="B2266" i="22"/>
  <c r="B2265" i="22"/>
  <c r="B2264" i="22"/>
  <c r="B2263" i="22"/>
  <c r="B2262" i="22"/>
  <c r="B2261" i="22"/>
  <c r="B2260" i="22"/>
  <c r="B2259" i="22"/>
  <c r="B2258" i="22"/>
  <c r="B2257" i="22"/>
  <c r="B2256" i="22"/>
  <c r="B2255" i="22"/>
  <c r="B2254" i="22"/>
  <c r="B2253" i="22"/>
  <c r="B2252" i="22"/>
  <c r="B2251" i="22"/>
  <c r="B2250" i="22"/>
  <c r="B2249" i="22"/>
  <c r="B2248" i="22"/>
  <c r="B2247" i="22"/>
  <c r="B2246" i="22"/>
  <c r="B2245" i="22"/>
  <c r="B2244" i="22"/>
  <c r="B2243" i="22"/>
  <c r="B2242" i="22"/>
  <c r="B2241" i="22"/>
  <c r="B2240" i="22"/>
  <c r="B2239" i="22"/>
  <c r="B2238" i="22"/>
  <c r="B2237" i="22"/>
  <c r="B2236" i="22"/>
  <c r="B2235" i="22"/>
  <c r="B2234" i="22"/>
  <c r="B2233" i="22"/>
  <c r="B2232" i="22"/>
  <c r="B2231" i="22"/>
  <c r="B2230" i="22"/>
  <c r="B2229" i="22"/>
  <c r="B2228" i="22"/>
  <c r="B2227" i="22"/>
  <c r="B2226" i="22"/>
  <c r="B2225" i="22"/>
  <c r="B2224" i="22"/>
  <c r="B2223" i="22"/>
  <c r="B2222" i="22"/>
  <c r="B2221" i="22"/>
  <c r="B2220" i="22"/>
  <c r="B2219" i="22"/>
  <c r="B2218" i="22"/>
  <c r="B2217" i="22"/>
  <c r="B2216" i="22"/>
  <c r="B2215" i="22"/>
  <c r="B2214" i="22"/>
  <c r="B2213" i="22"/>
  <c r="B2212" i="22"/>
  <c r="B2211" i="22"/>
  <c r="B2210" i="22"/>
  <c r="B2209" i="22"/>
  <c r="B2208" i="22"/>
  <c r="B2207" i="22"/>
  <c r="B2206" i="22"/>
  <c r="B2205" i="22"/>
  <c r="B2204" i="22"/>
  <c r="B2203" i="22"/>
  <c r="B2202" i="22"/>
  <c r="B2201" i="22"/>
  <c r="B2200" i="22"/>
  <c r="B2199" i="22"/>
  <c r="B2198" i="22"/>
  <c r="B2197" i="22"/>
  <c r="B2196" i="22"/>
  <c r="B2195" i="22"/>
  <c r="B2194" i="22"/>
  <c r="B2193" i="22"/>
  <c r="B2192" i="22"/>
  <c r="B2191" i="22"/>
  <c r="B2190" i="22"/>
  <c r="B2189" i="22"/>
  <c r="B2188" i="22"/>
  <c r="B2187" i="22"/>
  <c r="B2186" i="22"/>
  <c r="B2185" i="22"/>
  <c r="B2184" i="22"/>
  <c r="B2183" i="22"/>
  <c r="B2182" i="22"/>
  <c r="B2181" i="22"/>
  <c r="B2180" i="22"/>
  <c r="B2179" i="22"/>
  <c r="B2178" i="22"/>
  <c r="B2177" i="22"/>
  <c r="B2176" i="22"/>
  <c r="B2175" i="22"/>
  <c r="B2174" i="22"/>
  <c r="B2173" i="22"/>
  <c r="B2172" i="22"/>
  <c r="B2171" i="22"/>
  <c r="B2170" i="22"/>
  <c r="B2169" i="22"/>
  <c r="B2168" i="22"/>
  <c r="B2167" i="22"/>
  <c r="B2166" i="22"/>
  <c r="B2165" i="22"/>
  <c r="B2164" i="22"/>
  <c r="B2163" i="22"/>
  <c r="B2162" i="22"/>
  <c r="B2161" i="22"/>
  <c r="B2160" i="22"/>
  <c r="B2159" i="22"/>
  <c r="B2158" i="22"/>
  <c r="B2157" i="22"/>
  <c r="B2156" i="22"/>
  <c r="B2155" i="22"/>
  <c r="B2154" i="22"/>
  <c r="B2153" i="22"/>
  <c r="B2152" i="22"/>
  <c r="B2151" i="22"/>
  <c r="B2150" i="22"/>
  <c r="B2149" i="22"/>
  <c r="B2148" i="22"/>
  <c r="B2147" i="22"/>
  <c r="B2146" i="22"/>
  <c r="B2145" i="22"/>
  <c r="B2144" i="22"/>
  <c r="B2143" i="22"/>
  <c r="B2142" i="22"/>
  <c r="B2141" i="22"/>
  <c r="B2140" i="22"/>
  <c r="B2139" i="22"/>
  <c r="B2138" i="22"/>
  <c r="B2137" i="22"/>
  <c r="B2136" i="22"/>
  <c r="B2135" i="22"/>
  <c r="B2134" i="22"/>
  <c r="B2133" i="22"/>
  <c r="B2132" i="22"/>
  <c r="B2131" i="22"/>
  <c r="B2130" i="22"/>
  <c r="B2129" i="22"/>
  <c r="B2128" i="22"/>
  <c r="B2127" i="22"/>
  <c r="B2126" i="22"/>
  <c r="B2125" i="22"/>
  <c r="B2124" i="22"/>
  <c r="B2123" i="22"/>
  <c r="B2122" i="22"/>
  <c r="B2121" i="22"/>
  <c r="B2120" i="22"/>
  <c r="B2119" i="22"/>
  <c r="B2118" i="22"/>
  <c r="B2117" i="22"/>
  <c r="B2116" i="22"/>
  <c r="B2115" i="22"/>
  <c r="B2114" i="22"/>
  <c r="B2113" i="22"/>
  <c r="B2112" i="22"/>
  <c r="B2111" i="22"/>
  <c r="B2110" i="22"/>
  <c r="B2109" i="22"/>
  <c r="B2108" i="22"/>
  <c r="B2107" i="22"/>
  <c r="B2106" i="22"/>
  <c r="B2105" i="22"/>
  <c r="B2104" i="22"/>
  <c r="B2103" i="22"/>
  <c r="B2102" i="22"/>
  <c r="B2101" i="22"/>
  <c r="B2100" i="22"/>
  <c r="B2099" i="22"/>
  <c r="B2098" i="22"/>
  <c r="B2097" i="22"/>
  <c r="B2096" i="22"/>
  <c r="B2095" i="22"/>
  <c r="B2094" i="22"/>
  <c r="B2093" i="22"/>
  <c r="B2092" i="22"/>
  <c r="B2091" i="22"/>
  <c r="B2090" i="22"/>
  <c r="B2089" i="22"/>
  <c r="B2088" i="22"/>
  <c r="B2087" i="22"/>
  <c r="B2086" i="22"/>
  <c r="B2085" i="22"/>
  <c r="B2084" i="22"/>
  <c r="B2083" i="22"/>
  <c r="B2082" i="22"/>
  <c r="B2081" i="22"/>
  <c r="B2080" i="22"/>
  <c r="B2079" i="22"/>
  <c r="B2078" i="22"/>
  <c r="B2077" i="22"/>
  <c r="B2076" i="22"/>
  <c r="B2075" i="22"/>
  <c r="B2074" i="22"/>
  <c r="B2073" i="22"/>
  <c r="B2072" i="22"/>
  <c r="B2071" i="22"/>
  <c r="B2070" i="22"/>
  <c r="B2069" i="22"/>
  <c r="B2068" i="22"/>
  <c r="B2067" i="22"/>
  <c r="B2066" i="22"/>
  <c r="B2065" i="22"/>
  <c r="B2064" i="22"/>
  <c r="B2063" i="22"/>
  <c r="B2062" i="22"/>
  <c r="B2061" i="22"/>
  <c r="B2060" i="22"/>
  <c r="B2059" i="22"/>
  <c r="B2058" i="22"/>
  <c r="B2057" i="22"/>
  <c r="B2056" i="22"/>
  <c r="B2055" i="22"/>
  <c r="B2054" i="22"/>
  <c r="B2053" i="22"/>
  <c r="B2052" i="22"/>
  <c r="B2051" i="22"/>
  <c r="B2050" i="22"/>
  <c r="B2049" i="22"/>
  <c r="B2048" i="22"/>
  <c r="B2047" i="22"/>
  <c r="B2046" i="22"/>
  <c r="B2045" i="22"/>
  <c r="B2044" i="22"/>
  <c r="B2043" i="22"/>
  <c r="B2042" i="22"/>
  <c r="B2041" i="22"/>
  <c r="B2040" i="22"/>
  <c r="B2039" i="22"/>
  <c r="B2038" i="22"/>
  <c r="B2037" i="22"/>
  <c r="B2036" i="22"/>
  <c r="B2035" i="22"/>
  <c r="B2034" i="22"/>
  <c r="B2033" i="22"/>
  <c r="B2032" i="22"/>
  <c r="B2031" i="22"/>
  <c r="B2030" i="22"/>
  <c r="B2029" i="22"/>
  <c r="B2028" i="22"/>
  <c r="B2027" i="22"/>
  <c r="B2026" i="22"/>
  <c r="B2025" i="22"/>
  <c r="B2024" i="22"/>
  <c r="B2023" i="22"/>
  <c r="B2022" i="22"/>
  <c r="B2021" i="22"/>
  <c r="B2020" i="22"/>
  <c r="B2019" i="22"/>
  <c r="B2018" i="22"/>
  <c r="B2017" i="22"/>
  <c r="B2016" i="22"/>
  <c r="B2015" i="22"/>
  <c r="B2014" i="22"/>
  <c r="B2013" i="22"/>
  <c r="B2012" i="22"/>
  <c r="B2011" i="22"/>
  <c r="B2010" i="22"/>
  <c r="B2009" i="22"/>
  <c r="B2008" i="22"/>
  <c r="B2007" i="22"/>
  <c r="B2006" i="22"/>
  <c r="B2005" i="22"/>
  <c r="B2004" i="22"/>
  <c r="B2003" i="22"/>
  <c r="B2002" i="22"/>
  <c r="B2001" i="22"/>
  <c r="B2000" i="22"/>
  <c r="B1999" i="22"/>
  <c r="B1998" i="22"/>
  <c r="B1997" i="22"/>
  <c r="B1996" i="22"/>
  <c r="B1995" i="22"/>
  <c r="B1994" i="22"/>
  <c r="B1993" i="22"/>
  <c r="B1992" i="22"/>
  <c r="B1991" i="22"/>
  <c r="B1990" i="22"/>
  <c r="B1989" i="22"/>
  <c r="B1988" i="22"/>
  <c r="B1987" i="22"/>
  <c r="B1986" i="22"/>
  <c r="B1985" i="22"/>
  <c r="B1984" i="22"/>
  <c r="B1983" i="22"/>
  <c r="B1982" i="22"/>
  <c r="B1981" i="22"/>
  <c r="B1980" i="22"/>
  <c r="B1979" i="22"/>
  <c r="B1978" i="22"/>
  <c r="B1977" i="22"/>
  <c r="B1976" i="22"/>
  <c r="B1975" i="22"/>
  <c r="B1974" i="22"/>
  <c r="B1973" i="22"/>
  <c r="B1972" i="22"/>
  <c r="B1971" i="22"/>
  <c r="B1970" i="22"/>
  <c r="B1969" i="22"/>
  <c r="B1968" i="22"/>
  <c r="B1967" i="22"/>
  <c r="B1966" i="22"/>
  <c r="B1965" i="22"/>
  <c r="B1964" i="22"/>
  <c r="B1963" i="22"/>
  <c r="B1962" i="22"/>
  <c r="B1961" i="22"/>
  <c r="B1960" i="22"/>
  <c r="B1959" i="22"/>
  <c r="B1958" i="22"/>
  <c r="B1957" i="22"/>
  <c r="B1956" i="22"/>
  <c r="B1955" i="22"/>
  <c r="B1954" i="22"/>
  <c r="B1953" i="22"/>
  <c r="B1952" i="22"/>
  <c r="B1951" i="22"/>
  <c r="B1950" i="22"/>
  <c r="B1949" i="22"/>
  <c r="B1948" i="22"/>
  <c r="B1947" i="22"/>
  <c r="B1946" i="22"/>
  <c r="B1945" i="22"/>
  <c r="B1944" i="22"/>
  <c r="B1943" i="22"/>
  <c r="B1942" i="22"/>
  <c r="B1941" i="22"/>
  <c r="B1940" i="22"/>
  <c r="B1939" i="22"/>
  <c r="B1938" i="22"/>
  <c r="B1937" i="22"/>
  <c r="B1936" i="22"/>
  <c r="B1935" i="22"/>
  <c r="B1934" i="22"/>
  <c r="B1933" i="22"/>
  <c r="B1932" i="22"/>
  <c r="B1931" i="22"/>
  <c r="B1930" i="22"/>
  <c r="B1929" i="22"/>
  <c r="B1928" i="22"/>
  <c r="B1927" i="22"/>
  <c r="B1926" i="22"/>
  <c r="B1925" i="22"/>
  <c r="B1924" i="22"/>
  <c r="B1923" i="22"/>
  <c r="B1922" i="22"/>
  <c r="B1921" i="22"/>
  <c r="B1920" i="22"/>
  <c r="B1919" i="22"/>
  <c r="B1918" i="22"/>
  <c r="B1917" i="22"/>
  <c r="B1916" i="22"/>
  <c r="B1915" i="22"/>
  <c r="B1914" i="22"/>
  <c r="B1913" i="22"/>
  <c r="B1912" i="22"/>
  <c r="B1911" i="22"/>
  <c r="B1910" i="22"/>
  <c r="B1909" i="22"/>
  <c r="B1908" i="22"/>
  <c r="B1907" i="22"/>
  <c r="B1906" i="22"/>
  <c r="B1905" i="22"/>
  <c r="B1904" i="22"/>
  <c r="B1903" i="22"/>
  <c r="B1902" i="22"/>
  <c r="B1901" i="22"/>
  <c r="B1900" i="22"/>
  <c r="B1899" i="22"/>
  <c r="B1898" i="22"/>
  <c r="B1897" i="22"/>
  <c r="B1896" i="22"/>
  <c r="B1895" i="22"/>
  <c r="B1894" i="22"/>
  <c r="B1893" i="22"/>
  <c r="B1892" i="22"/>
  <c r="B1891" i="22"/>
  <c r="B1890" i="22"/>
  <c r="B1889" i="22"/>
  <c r="B1888" i="22"/>
  <c r="B1887" i="22"/>
  <c r="B1886" i="22"/>
  <c r="B1885" i="22"/>
  <c r="B1884" i="22"/>
  <c r="B1883" i="22"/>
  <c r="B1882" i="22"/>
  <c r="B1881" i="22"/>
  <c r="B1880" i="22"/>
  <c r="B1879" i="22"/>
  <c r="B1878" i="22"/>
  <c r="B1877" i="22"/>
  <c r="B1876" i="22"/>
  <c r="B1875" i="22"/>
  <c r="B1874" i="22"/>
  <c r="B1873" i="22"/>
  <c r="B1872" i="22"/>
  <c r="B1871" i="22"/>
  <c r="B1870" i="22"/>
  <c r="B1869" i="22"/>
  <c r="B1868" i="22"/>
  <c r="B1867" i="22"/>
  <c r="B1866" i="22"/>
  <c r="B1865" i="22"/>
  <c r="B1864" i="22"/>
  <c r="B1863" i="22"/>
  <c r="B1862" i="22"/>
  <c r="B1861" i="22"/>
  <c r="B1860" i="22"/>
  <c r="B1859" i="22"/>
  <c r="B1858" i="22"/>
  <c r="B1857" i="22"/>
  <c r="B1856" i="22"/>
  <c r="B1855" i="22"/>
  <c r="B1854" i="22"/>
  <c r="B1853" i="22"/>
  <c r="B1852" i="22"/>
  <c r="B1851" i="22"/>
  <c r="B1850" i="22"/>
  <c r="B1849" i="22"/>
  <c r="B1848" i="22"/>
  <c r="B1847" i="22"/>
  <c r="B1846" i="22"/>
  <c r="B1845" i="22"/>
  <c r="B1844" i="22"/>
  <c r="B1843" i="22"/>
  <c r="B1842" i="22"/>
  <c r="B1841" i="22"/>
  <c r="B1840" i="22"/>
  <c r="B1839" i="22"/>
  <c r="B1838" i="22"/>
  <c r="B1837" i="22"/>
  <c r="B1836" i="22"/>
  <c r="B1835" i="22"/>
  <c r="B1834" i="22"/>
  <c r="B1833" i="22"/>
  <c r="B1832" i="22"/>
  <c r="B1831" i="22"/>
  <c r="B1830" i="22"/>
  <c r="B1829" i="22"/>
  <c r="B1828" i="22"/>
  <c r="B1827" i="22"/>
  <c r="B1826" i="22"/>
  <c r="B1825" i="22"/>
  <c r="B1824" i="22"/>
  <c r="B1823" i="22"/>
  <c r="B1822" i="22"/>
  <c r="B1821" i="22"/>
  <c r="B1820" i="22"/>
  <c r="B1819" i="22"/>
  <c r="B1818" i="22"/>
  <c r="B1817" i="22"/>
  <c r="B1816" i="22"/>
  <c r="B1815" i="22"/>
  <c r="B1814" i="22"/>
  <c r="B1813" i="22"/>
  <c r="B1812" i="22"/>
  <c r="B1811" i="22"/>
  <c r="B1810" i="22"/>
  <c r="B1809" i="22"/>
  <c r="B1808" i="22"/>
  <c r="B1807" i="22"/>
  <c r="B1806" i="22"/>
  <c r="B1805" i="22"/>
  <c r="B1804" i="22"/>
  <c r="B1803" i="22"/>
  <c r="B1802" i="22"/>
  <c r="B1801" i="22"/>
  <c r="B1800" i="22"/>
  <c r="B1799" i="22"/>
  <c r="B1798" i="22"/>
  <c r="B1797" i="22"/>
  <c r="B1796" i="22"/>
  <c r="B1795" i="22"/>
  <c r="B1794" i="22"/>
  <c r="B1793" i="22"/>
  <c r="B1792" i="22"/>
  <c r="B1791" i="22"/>
  <c r="B1790" i="22"/>
  <c r="B1789" i="22"/>
  <c r="B1788" i="22"/>
  <c r="B1787" i="22"/>
  <c r="B1786" i="22"/>
  <c r="B1785" i="22"/>
  <c r="B1784" i="22"/>
  <c r="B1783" i="22"/>
  <c r="B1782" i="22"/>
  <c r="B1781" i="22"/>
  <c r="B1780" i="22"/>
  <c r="B1779" i="22"/>
  <c r="B1778" i="22"/>
  <c r="B1777" i="22"/>
  <c r="B1776" i="22"/>
  <c r="B1775" i="22"/>
  <c r="B1774" i="22"/>
  <c r="B1773" i="22"/>
  <c r="B1772" i="22"/>
  <c r="B1771" i="22"/>
  <c r="B1770" i="22"/>
  <c r="B1769" i="22"/>
  <c r="B1768" i="22"/>
  <c r="B1767" i="22"/>
  <c r="B1766" i="22"/>
  <c r="B1765" i="22"/>
  <c r="B1764" i="22"/>
  <c r="B1763" i="22"/>
  <c r="B1762" i="22"/>
  <c r="B1761" i="22"/>
  <c r="B1760" i="22"/>
  <c r="B1759" i="22"/>
  <c r="B1758" i="22"/>
  <c r="B1757" i="22"/>
  <c r="B1756" i="22"/>
  <c r="B1755" i="22"/>
  <c r="B1754" i="22"/>
  <c r="B1753" i="22"/>
  <c r="B1752" i="22"/>
  <c r="B1751" i="22"/>
  <c r="B1750" i="22"/>
  <c r="B1749" i="22"/>
  <c r="B1748" i="22"/>
  <c r="B1747" i="22"/>
  <c r="B1746" i="22"/>
  <c r="B1745" i="22"/>
  <c r="B1744" i="22"/>
  <c r="B1743" i="22"/>
  <c r="B1742" i="22"/>
  <c r="B1741" i="22"/>
  <c r="B1740" i="22"/>
  <c r="B1739" i="22"/>
  <c r="B1738" i="22"/>
  <c r="B1737" i="22"/>
  <c r="B1736" i="22"/>
  <c r="B1735" i="22"/>
  <c r="B1734" i="22"/>
  <c r="B1733" i="22"/>
  <c r="B1732" i="22"/>
  <c r="B1731" i="22"/>
  <c r="B1730" i="22"/>
  <c r="B1729" i="22"/>
  <c r="B1728" i="22"/>
  <c r="B1727" i="22"/>
  <c r="B1726" i="22"/>
  <c r="B1725" i="22"/>
  <c r="B1724" i="22"/>
  <c r="B1723" i="22"/>
  <c r="B1722" i="22"/>
  <c r="B1721" i="22"/>
  <c r="B1720" i="22"/>
  <c r="B1719" i="22"/>
  <c r="B1718" i="22"/>
  <c r="B1717" i="22"/>
  <c r="B1716" i="22"/>
  <c r="B1715" i="22"/>
  <c r="B1714" i="22"/>
  <c r="B1713" i="22"/>
  <c r="B1712" i="22"/>
  <c r="B1711" i="22"/>
  <c r="B1710" i="22"/>
  <c r="B1709" i="22"/>
  <c r="B1708" i="22"/>
  <c r="B1707" i="22"/>
  <c r="B1706" i="22"/>
  <c r="B1705" i="22"/>
  <c r="B1704" i="22"/>
  <c r="B1703" i="22"/>
  <c r="B1702" i="22"/>
  <c r="B1701" i="22"/>
  <c r="B1700" i="22"/>
  <c r="B1699" i="22"/>
  <c r="B1698" i="22"/>
  <c r="B1697" i="22"/>
  <c r="B1696" i="22"/>
  <c r="B1695" i="22"/>
  <c r="B1694" i="22"/>
  <c r="B1693" i="22"/>
  <c r="B1692" i="22"/>
  <c r="B1691" i="22"/>
  <c r="B1690" i="22"/>
  <c r="B1689" i="22"/>
  <c r="B1688" i="22"/>
  <c r="B1687" i="22"/>
  <c r="B1686" i="22"/>
  <c r="B1685" i="22"/>
  <c r="B1684" i="22"/>
  <c r="B1683" i="22"/>
  <c r="B1682" i="22"/>
  <c r="B1681" i="22"/>
  <c r="B1680" i="22"/>
  <c r="B1679" i="22"/>
  <c r="B1678" i="22"/>
  <c r="B1677" i="22"/>
  <c r="B1676" i="22"/>
  <c r="B1675" i="22"/>
  <c r="B1674" i="22"/>
  <c r="B1673" i="22"/>
  <c r="B1672" i="22"/>
  <c r="B1671" i="22"/>
  <c r="B1670" i="22"/>
  <c r="B1669" i="22"/>
  <c r="B1668" i="22"/>
  <c r="B1667" i="22"/>
  <c r="B1666" i="22"/>
  <c r="B1665" i="22"/>
  <c r="B1664" i="22"/>
  <c r="B1663" i="22"/>
  <c r="B1662" i="22"/>
  <c r="B1661" i="22"/>
  <c r="B1660" i="22"/>
  <c r="B1659" i="22"/>
  <c r="B1658" i="22"/>
  <c r="B1657" i="22"/>
  <c r="B1656" i="22"/>
  <c r="B1655" i="22"/>
  <c r="B1654" i="22"/>
  <c r="B1653" i="22"/>
  <c r="B1652" i="22"/>
  <c r="B1651" i="22"/>
  <c r="B1650" i="22"/>
  <c r="B1649" i="22"/>
  <c r="B1648" i="22"/>
  <c r="B1647" i="22"/>
  <c r="B1646" i="22"/>
  <c r="B1645" i="22"/>
  <c r="B1644" i="22"/>
  <c r="B1643" i="22"/>
  <c r="B1642" i="22"/>
  <c r="B1641" i="22"/>
  <c r="B1640" i="22"/>
  <c r="B1639" i="22"/>
  <c r="B1638" i="22"/>
  <c r="B1637" i="22"/>
  <c r="B1636" i="22"/>
  <c r="B1635" i="22"/>
  <c r="B1634" i="22"/>
  <c r="B1633" i="22"/>
  <c r="B1632" i="22"/>
  <c r="B1631" i="22"/>
  <c r="B1630" i="22"/>
  <c r="B1629" i="22"/>
  <c r="B1628" i="22"/>
  <c r="B1627" i="22"/>
  <c r="B1626" i="22"/>
  <c r="B1625" i="22"/>
  <c r="B1624" i="22"/>
  <c r="B1623" i="22"/>
  <c r="B1622" i="22"/>
  <c r="B1621" i="22"/>
  <c r="B1620" i="22"/>
  <c r="B1619" i="22"/>
  <c r="B1618" i="22"/>
  <c r="B1617" i="22"/>
  <c r="B1616" i="22"/>
  <c r="B1615" i="22"/>
  <c r="B1614" i="22"/>
  <c r="B1613" i="22"/>
  <c r="B1612" i="22"/>
  <c r="B1611" i="22"/>
  <c r="B1610" i="22"/>
  <c r="B1609" i="22"/>
  <c r="B1608" i="22"/>
  <c r="B1607" i="22"/>
  <c r="B1606" i="22"/>
  <c r="B1605" i="22"/>
  <c r="B1604" i="22"/>
  <c r="B1603" i="22"/>
  <c r="B1602" i="22"/>
  <c r="B1601" i="22"/>
  <c r="B1600" i="22"/>
  <c r="B1599" i="22"/>
  <c r="B1598" i="22"/>
  <c r="B1597" i="22"/>
  <c r="B1596" i="22"/>
  <c r="B1595" i="22"/>
  <c r="B1594" i="22"/>
  <c r="B1593" i="22"/>
  <c r="B1592" i="22"/>
  <c r="B1591" i="22"/>
  <c r="B1590" i="22"/>
  <c r="B1589" i="22"/>
  <c r="B1588" i="22"/>
  <c r="B1587" i="22"/>
  <c r="B1586" i="22"/>
  <c r="B1585" i="22"/>
  <c r="B1584" i="22"/>
  <c r="B1583" i="22"/>
  <c r="B1582" i="22"/>
  <c r="B1581" i="22"/>
  <c r="B1580" i="22"/>
  <c r="B1579" i="22"/>
  <c r="B1578" i="22"/>
  <c r="B1577" i="22"/>
  <c r="B1576" i="22"/>
  <c r="B1575" i="22"/>
  <c r="B1574" i="22"/>
  <c r="B1573" i="22"/>
  <c r="B1572" i="22"/>
  <c r="B1571" i="22"/>
  <c r="B1570" i="22"/>
  <c r="B1569" i="22"/>
  <c r="B1568" i="22"/>
  <c r="B1567" i="22"/>
  <c r="B1566" i="22"/>
  <c r="B1565" i="22"/>
  <c r="B1564" i="22"/>
  <c r="B1563" i="22"/>
  <c r="B1562" i="22"/>
  <c r="B1561" i="22"/>
  <c r="B1560" i="22"/>
  <c r="B1559" i="22"/>
  <c r="B1558" i="22"/>
  <c r="B1557" i="22"/>
  <c r="B1556" i="22"/>
  <c r="B1555" i="22"/>
  <c r="B1554" i="22"/>
  <c r="B1553" i="22"/>
  <c r="B1552" i="22"/>
  <c r="B1551" i="22"/>
  <c r="B1550" i="22"/>
  <c r="B1549" i="22"/>
  <c r="B1548" i="22"/>
  <c r="B1547" i="22"/>
  <c r="B1546" i="22"/>
  <c r="B1545" i="22"/>
  <c r="B1544" i="22"/>
  <c r="B1543" i="22"/>
  <c r="B1542" i="22"/>
  <c r="B1541" i="22"/>
  <c r="B1540" i="22"/>
  <c r="B1539" i="22"/>
  <c r="B1538" i="22"/>
  <c r="B1537" i="22"/>
  <c r="B1536" i="22"/>
  <c r="B1535" i="22"/>
  <c r="B1534" i="22"/>
  <c r="B1533" i="22"/>
  <c r="B1532" i="22"/>
  <c r="B1531" i="22"/>
  <c r="B1530" i="22"/>
  <c r="B1529" i="22"/>
  <c r="B1528" i="22"/>
  <c r="B1527" i="22"/>
  <c r="B1526" i="22"/>
  <c r="B1525" i="22"/>
  <c r="B1524" i="22"/>
  <c r="B1523" i="22"/>
  <c r="B1522" i="22"/>
  <c r="B1521" i="22"/>
  <c r="B1520" i="22"/>
  <c r="B1519" i="22"/>
  <c r="B1518" i="22"/>
  <c r="B1517" i="22"/>
  <c r="B1516" i="22"/>
  <c r="B1515" i="22"/>
  <c r="B1514" i="22"/>
  <c r="B1513" i="22"/>
  <c r="B1512" i="22"/>
  <c r="B1511" i="22"/>
  <c r="B1510" i="22"/>
  <c r="B1509" i="22"/>
  <c r="B1508" i="22"/>
  <c r="B1507" i="22"/>
  <c r="B1506" i="22"/>
  <c r="B1505" i="22"/>
  <c r="B1504" i="22"/>
  <c r="B1503" i="22"/>
  <c r="B1502" i="22"/>
  <c r="B1501" i="22"/>
  <c r="B1500" i="22"/>
  <c r="B1499" i="22"/>
  <c r="B1498" i="22"/>
  <c r="B1497" i="22"/>
  <c r="B1496" i="22"/>
  <c r="B1495" i="22"/>
  <c r="B1494" i="22"/>
  <c r="B1493" i="22"/>
  <c r="B1492" i="22"/>
  <c r="B1491" i="22"/>
  <c r="B1490" i="22"/>
  <c r="B1489" i="22"/>
  <c r="B1488" i="22"/>
  <c r="B1487" i="22"/>
  <c r="B1486" i="22"/>
  <c r="B1485" i="22"/>
  <c r="B1484" i="22"/>
  <c r="B1483" i="22"/>
  <c r="B1482" i="22"/>
  <c r="B1481" i="22"/>
  <c r="B1480" i="22"/>
  <c r="B1479" i="22"/>
  <c r="B1478" i="22"/>
  <c r="B1477" i="22"/>
  <c r="B1476" i="22"/>
  <c r="B1475" i="22"/>
  <c r="B1474" i="22"/>
  <c r="B1473" i="22"/>
  <c r="B1472" i="22"/>
  <c r="B1471" i="22"/>
  <c r="B1470" i="22"/>
  <c r="B1469" i="22"/>
  <c r="B1468" i="22"/>
  <c r="B1467" i="22"/>
  <c r="B1466" i="22"/>
  <c r="B1465" i="22"/>
  <c r="B1464" i="22"/>
  <c r="B1463" i="22"/>
  <c r="B1462" i="22"/>
  <c r="B1461" i="22"/>
  <c r="B1460" i="22"/>
  <c r="B1459" i="22"/>
  <c r="B1458" i="22"/>
  <c r="B1457" i="22"/>
  <c r="B1456" i="22"/>
  <c r="B1455" i="22"/>
  <c r="B1454" i="22"/>
  <c r="B1453" i="22"/>
  <c r="B1452" i="22"/>
  <c r="B1451" i="22"/>
  <c r="B1450" i="22"/>
  <c r="B1449" i="22"/>
  <c r="B1448" i="22"/>
  <c r="B1447" i="22"/>
  <c r="B1446" i="22"/>
  <c r="B1445" i="22"/>
  <c r="B1444" i="22"/>
  <c r="B1443" i="22"/>
  <c r="B1442" i="22"/>
  <c r="B1441" i="22"/>
  <c r="B1440" i="22"/>
  <c r="B1439" i="22"/>
  <c r="B1438" i="22"/>
  <c r="B1437" i="22"/>
  <c r="B1436" i="22"/>
  <c r="B1435" i="22"/>
  <c r="B1434" i="22"/>
  <c r="B1433" i="22"/>
  <c r="B1432" i="22"/>
  <c r="B1431" i="22"/>
  <c r="B1430" i="22"/>
  <c r="B1429" i="22"/>
  <c r="B1428" i="22"/>
  <c r="B1427" i="22"/>
  <c r="B1426" i="22"/>
  <c r="B1425" i="22"/>
  <c r="B1424" i="22"/>
  <c r="B1423" i="22"/>
  <c r="B1422" i="22"/>
  <c r="B1421" i="22"/>
  <c r="B1420" i="22"/>
  <c r="B1419" i="22"/>
  <c r="B1418" i="22"/>
  <c r="B1417" i="22"/>
  <c r="B1416" i="22"/>
  <c r="B1415" i="22"/>
  <c r="B1414" i="22"/>
  <c r="B1413" i="22"/>
  <c r="B1412" i="22"/>
  <c r="B1411" i="22"/>
  <c r="B1410" i="22"/>
  <c r="B1409" i="22"/>
  <c r="B1408" i="22"/>
  <c r="B1407" i="22"/>
  <c r="B1406" i="22"/>
  <c r="B1405" i="22"/>
  <c r="B1404" i="22"/>
  <c r="B1403" i="22"/>
  <c r="B1402" i="22"/>
  <c r="B1401" i="22"/>
  <c r="B1400" i="22"/>
  <c r="B1399" i="22"/>
  <c r="B1398" i="22"/>
  <c r="B1397" i="22"/>
  <c r="B1396" i="22"/>
  <c r="B1395" i="22"/>
  <c r="B1394" i="22"/>
  <c r="B1393" i="22"/>
  <c r="B1392" i="22"/>
  <c r="B1391" i="22"/>
  <c r="B1390" i="22"/>
  <c r="B1389" i="22"/>
  <c r="B1388" i="22"/>
  <c r="B1387" i="22"/>
  <c r="B1386" i="22"/>
  <c r="B1385" i="22"/>
  <c r="B1384" i="22"/>
  <c r="B1383" i="22"/>
  <c r="B1382" i="22"/>
  <c r="B1381" i="22"/>
  <c r="B1380" i="22"/>
  <c r="B1379" i="22"/>
  <c r="B1378" i="22"/>
  <c r="B1377" i="22"/>
  <c r="B1376" i="22"/>
  <c r="B1375" i="22"/>
  <c r="B1374" i="22"/>
  <c r="B1373" i="22"/>
  <c r="B1372" i="22"/>
  <c r="B1371" i="22"/>
  <c r="B1370" i="22"/>
  <c r="B1369" i="22"/>
  <c r="B1368" i="22"/>
  <c r="B1367" i="22"/>
  <c r="B1366" i="22"/>
  <c r="B1365" i="22"/>
  <c r="B1364" i="22"/>
  <c r="B1363" i="22"/>
  <c r="B1362" i="22"/>
  <c r="B1361" i="22"/>
  <c r="B1360" i="22"/>
  <c r="B1359" i="22"/>
  <c r="B1358" i="22"/>
  <c r="B1357" i="22"/>
  <c r="B1356" i="22"/>
  <c r="B1355" i="22"/>
  <c r="B1354" i="22"/>
  <c r="B1353" i="22"/>
  <c r="B1352" i="22"/>
  <c r="B1351" i="22"/>
  <c r="B1350" i="22"/>
  <c r="B1349" i="22"/>
  <c r="B1348" i="22"/>
  <c r="B1347" i="22"/>
  <c r="B1346" i="22"/>
  <c r="B1345" i="22"/>
  <c r="B1344" i="22"/>
  <c r="B1343" i="22"/>
  <c r="B1342" i="22"/>
  <c r="B1341" i="22"/>
  <c r="B1340" i="22"/>
  <c r="B1339" i="22"/>
  <c r="B1338" i="22"/>
  <c r="B1337" i="22"/>
  <c r="B1336" i="22"/>
  <c r="B1335" i="22"/>
  <c r="B1334" i="22"/>
  <c r="B1333" i="22"/>
  <c r="B1332" i="22"/>
  <c r="B1331" i="22"/>
  <c r="B1330" i="22"/>
  <c r="B1329" i="22"/>
  <c r="B1328" i="22"/>
  <c r="B1327" i="22"/>
  <c r="B1326" i="22"/>
  <c r="B1325" i="22"/>
  <c r="B1324" i="22"/>
  <c r="B1323" i="22"/>
  <c r="B1322" i="22"/>
  <c r="B1321" i="22"/>
  <c r="B1320" i="22"/>
  <c r="B1319" i="22"/>
  <c r="B1318" i="22"/>
  <c r="B1317" i="22"/>
  <c r="B1316" i="22"/>
  <c r="B1315" i="22"/>
  <c r="B1314" i="22"/>
  <c r="B1313" i="22"/>
  <c r="B1312" i="22"/>
  <c r="B1311" i="22"/>
  <c r="B1310" i="22"/>
  <c r="B1309" i="22"/>
  <c r="B1308" i="22"/>
  <c r="B1307" i="22"/>
  <c r="B1306" i="22"/>
  <c r="B1305" i="22"/>
  <c r="B1304" i="22"/>
  <c r="B1303" i="22"/>
  <c r="B1302" i="22"/>
  <c r="B1301" i="22"/>
  <c r="B1300" i="22"/>
  <c r="B1299" i="22"/>
  <c r="B1298" i="22"/>
  <c r="B1297" i="22"/>
  <c r="B1296" i="22"/>
  <c r="B1295" i="22"/>
  <c r="B1294" i="22"/>
  <c r="B1293" i="22"/>
  <c r="B1292" i="22"/>
  <c r="B1291" i="22"/>
  <c r="B1290" i="22"/>
  <c r="B1289" i="22"/>
  <c r="B1288" i="22"/>
  <c r="B1287" i="22"/>
  <c r="B1286" i="22"/>
  <c r="B1285" i="22"/>
  <c r="B1284" i="22"/>
  <c r="B1283" i="22"/>
  <c r="B1282" i="22"/>
  <c r="B1281" i="22"/>
  <c r="B1280" i="22"/>
  <c r="B1279" i="22"/>
  <c r="B1278" i="22"/>
  <c r="B1277" i="22"/>
  <c r="B1276" i="22"/>
  <c r="B1275" i="22"/>
  <c r="B1274" i="22"/>
  <c r="B1273" i="22"/>
  <c r="B1272" i="22"/>
  <c r="B1271" i="22"/>
  <c r="B1270" i="22"/>
  <c r="B1269" i="22"/>
  <c r="B1268" i="22"/>
  <c r="B1267" i="22"/>
  <c r="B1266" i="22"/>
  <c r="B1265" i="22"/>
  <c r="B1264" i="22"/>
  <c r="B1263" i="22"/>
  <c r="B1262" i="22"/>
  <c r="B1261" i="22"/>
  <c r="B1260" i="22"/>
  <c r="B1259" i="22"/>
  <c r="B1258" i="22"/>
  <c r="B1257" i="22"/>
  <c r="B1256" i="22"/>
  <c r="B1255" i="22"/>
  <c r="B1254" i="22"/>
  <c r="B1253" i="22"/>
  <c r="B1252" i="22"/>
  <c r="B1251" i="22"/>
  <c r="B1250" i="22"/>
  <c r="B1249" i="22"/>
  <c r="B1248" i="22"/>
  <c r="B1247" i="22"/>
  <c r="B1246" i="22"/>
  <c r="B1245" i="22"/>
  <c r="B1244" i="22"/>
  <c r="B1243" i="22"/>
  <c r="B1242" i="22"/>
  <c r="B1241" i="22"/>
  <c r="B1240" i="22"/>
  <c r="B1239" i="22"/>
  <c r="B1238" i="22"/>
  <c r="B1237" i="22"/>
  <c r="B1236" i="22"/>
  <c r="B1235" i="22"/>
  <c r="B1234" i="22"/>
  <c r="B1233" i="22"/>
  <c r="B1232" i="22"/>
  <c r="B1231" i="22"/>
  <c r="B1230" i="22"/>
  <c r="B1229" i="22"/>
  <c r="B1228" i="22"/>
  <c r="B1227" i="22"/>
  <c r="B1226" i="22"/>
  <c r="B1225" i="22"/>
  <c r="B1224" i="22"/>
  <c r="B1223" i="22"/>
  <c r="B1222" i="22"/>
  <c r="B1221" i="22"/>
  <c r="B1220" i="22"/>
  <c r="B1219" i="22"/>
  <c r="B1218" i="22"/>
  <c r="B1217" i="22"/>
  <c r="B1216" i="22"/>
  <c r="B1215" i="22"/>
  <c r="B1214" i="22"/>
  <c r="B1213" i="22"/>
  <c r="B1212" i="22"/>
  <c r="B1211" i="22"/>
  <c r="B1210" i="22"/>
  <c r="B1209" i="22"/>
  <c r="B1208" i="22"/>
  <c r="B1207" i="22"/>
  <c r="B1206" i="22"/>
  <c r="B1205" i="22"/>
  <c r="B1204" i="22"/>
  <c r="B1203" i="22"/>
  <c r="B1202" i="22"/>
  <c r="B1201" i="22"/>
  <c r="B1200" i="22"/>
  <c r="B1199" i="22"/>
  <c r="B1198" i="22"/>
  <c r="B1197" i="22"/>
  <c r="B1196" i="22"/>
  <c r="B1195" i="22"/>
  <c r="B1194" i="22"/>
  <c r="B1193" i="22"/>
  <c r="B1192" i="22"/>
  <c r="B1191" i="22"/>
  <c r="B1190" i="22"/>
  <c r="B1189" i="22"/>
  <c r="B1188" i="22"/>
  <c r="B1187" i="22"/>
  <c r="B1186" i="22"/>
  <c r="B1185" i="22"/>
  <c r="B1184" i="22"/>
  <c r="B1183" i="22"/>
  <c r="B1182" i="22"/>
  <c r="B1181" i="22"/>
  <c r="B1180" i="22"/>
  <c r="B1179" i="22"/>
  <c r="B1178" i="22"/>
  <c r="B1177" i="22"/>
  <c r="B1176" i="22"/>
  <c r="B1175" i="22"/>
  <c r="B1174" i="22"/>
  <c r="B1173" i="22"/>
  <c r="B1172" i="22"/>
  <c r="B1171" i="22"/>
  <c r="B1170" i="22"/>
  <c r="B1169" i="22"/>
  <c r="B1168" i="22"/>
  <c r="B1167" i="22"/>
  <c r="B1166" i="22"/>
  <c r="B1165" i="22"/>
  <c r="B1164" i="22"/>
  <c r="B1163" i="22"/>
  <c r="B1162" i="22"/>
  <c r="B1161" i="22"/>
  <c r="B1160" i="22"/>
  <c r="B1159" i="22"/>
  <c r="B1158" i="22"/>
  <c r="B1157" i="22"/>
  <c r="B1156" i="22"/>
  <c r="B1155" i="22"/>
  <c r="B1154" i="22"/>
  <c r="B1153" i="22"/>
  <c r="B1152" i="22"/>
  <c r="B1151" i="22"/>
  <c r="B1150" i="22"/>
  <c r="B1149" i="22"/>
  <c r="B1148" i="22"/>
  <c r="B1147" i="22"/>
  <c r="B1146" i="22"/>
  <c r="B1145" i="22"/>
  <c r="B1144" i="22"/>
  <c r="B1143" i="22"/>
  <c r="B1142" i="22"/>
  <c r="B1141" i="22"/>
  <c r="B1140" i="22"/>
  <c r="B1139" i="22"/>
  <c r="B1138" i="22"/>
  <c r="B1137" i="22"/>
  <c r="B1136" i="22"/>
  <c r="B1135" i="22"/>
  <c r="B1134" i="22"/>
  <c r="B1133" i="22"/>
  <c r="B1132" i="22"/>
  <c r="B1131" i="22"/>
  <c r="B1130" i="22"/>
  <c r="B1129" i="22"/>
  <c r="B1128" i="22"/>
  <c r="B1127" i="22"/>
  <c r="B1126" i="22"/>
  <c r="B1125" i="22"/>
  <c r="B1124" i="22"/>
  <c r="B1123" i="22"/>
  <c r="B1122" i="22"/>
  <c r="B1121" i="22"/>
  <c r="B1120" i="22"/>
  <c r="B1119" i="22"/>
  <c r="B1118" i="22"/>
  <c r="B1117" i="22"/>
  <c r="B1116" i="22"/>
  <c r="B1115" i="22"/>
  <c r="B1114" i="22"/>
  <c r="B1113" i="22"/>
  <c r="B1112" i="22"/>
  <c r="B1111" i="22"/>
  <c r="B1110" i="22"/>
  <c r="B1109" i="22"/>
  <c r="B1108" i="22"/>
  <c r="B1107" i="22"/>
  <c r="B1106" i="22"/>
  <c r="B1105" i="22"/>
  <c r="B1104" i="22"/>
  <c r="B1103" i="22"/>
  <c r="B1102" i="22"/>
  <c r="B1101" i="22"/>
  <c r="B1100" i="22"/>
  <c r="B1099" i="22"/>
  <c r="B1098" i="22"/>
  <c r="B1097" i="22"/>
  <c r="B1096" i="22"/>
  <c r="B1095" i="22"/>
  <c r="B1094" i="22"/>
  <c r="B1093" i="22"/>
  <c r="B1092" i="22"/>
  <c r="B1091" i="22"/>
  <c r="B1090" i="22"/>
  <c r="B1089" i="22"/>
  <c r="B1088" i="22"/>
  <c r="B1087" i="22"/>
  <c r="B1086" i="22"/>
  <c r="B1085" i="22"/>
  <c r="B1084" i="22"/>
  <c r="B1083" i="22"/>
  <c r="B1082" i="22"/>
  <c r="B1081" i="22"/>
  <c r="B1080" i="22"/>
  <c r="B1079" i="22"/>
  <c r="B1078" i="22"/>
  <c r="B1077" i="22"/>
  <c r="B1076" i="22"/>
  <c r="B1075" i="22"/>
  <c r="B1074" i="22"/>
  <c r="B1073" i="22"/>
  <c r="B1072" i="22"/>
  <c r="B1071" i="22"/>
  <c r="B1070" i="22"/>
  <c r="B1069" i="22"/>
  <c r="B1068" i="22"/>
  <c r="B1067" i="22"/>
  <c r="B1066" i="22"/>
  <c r="B1065" i="22"/>
  <c r="B1064" i="22"/>
  <c r="B1063" i="22"/>
  <c r="B1062" i="22"/>
  <c r="B1061" i="22"/>
  <c r="B1060" i="22"/>
  <c r="B1059" i="22"/>
  <c r="B1058" i="22"/>
  <c r="B1057" i="22"/>
  <c r="B1056" i="22"/>
  <c r="B1055" i="22"/>
  <c r="B1054" i="22"/>
  <c r="B1053" i="22"/>
  <c r="B1052" i="22"/>
  <c r="B1051" i="22"/>
  <c r="B1050" i="22"/>
  <c r="B1049" i="22"/>
  <c r="B1048" i="22"/>
  <c r="B1047" i="22"/>
  <c r="B1046" i="22"/>
  <c r="B1045" i="22"/>
  <c r="B1044" i="22"/>
  <c r="B1043" i="22"/>
  <c r="B1042" i="22"/>
  <c r="B1041" i="22"/>
  <c r="B1040" i="22"/>
  <c r="B1039" i="22"/>
  <c r="B1038" i="22"/>
  <c r="B1037" i="22"/>
  <c r="B1036" i="22"/>
  <c r="B1035" i="22"/>
  <c r="B1034" i="22"/>
  <c r="B1033" i="22"/>
  <c r="B1032" i="22"/>
  <c r="B1031" i="22"/>
  <c r="B1030" i="22"/>
  <c r="B1029" i="22"/>
  <c r="B1028" i="22"/>
  <c r="B1027" i="22"/>
  <c r="B1026" i="22"/>
  <c r="B1025" i="22"/>
  <c r="B1024" i="22"/>
  <c r="B1023" i="22"/>
  <c r="B1022" i="22"/>
  <c r="B1021" i="22"/>
  <c r="B1020" i="22"/>
  <c r="B1019" i="22"/>
  <c r="B1018" i="22"/>
  <c r="B1017" i="22"/>
  <c r="B1016" i="22"/>
  <c r="B1015" i="22"/>
  <c r="B1014" i="22"/>
  <c r="B1013" i="22"/>
  <c r="B1012" i="22"/>
  <c r="B1011" i="22"/>
  <c r="B1010" i="22"/>
  <c r="B1009" i="22"/>
  <c r="B1008" i="22"/>
  <c r="B1007" i="22"/>
  <c r="B1006" i="22"/>
  <c r="B1005" i="22"/>
  <c r="B1004" i="22"/>
  <c r="B1003" i="22"/>
  <c r="B1002" i="22"/>
  <c r="B1001" i="22"/>
  <c r="B1000" i="22"/>
  <c r="B999" i="22"/>
  <c r="B998" i="22"/>
  <c r="B997" i="22"/>
  <c r="B996" i="22"/>
  <c r="B995" i="22"/>
  <c r="B994" i="22"/>
  <c r="B993" i="22"/>
  <c r="B992" i="22"/>
  <c r="B991" i="22"/>
  <c r="B990" i="22"/>
  <c r="B989" i="22"/>
  <c r="B988" i="22"/>
  <c r="B987" i="22"/>
  <c r="B986" i="22"/>
  <c r="B985" i="22"/>
  <c r="B984" i="22"/>
  <c r="B983" i="22"/>
  <c r="B982" i="22"/>
  <c r="B981" i="22"/>
  <c r="B980" i="22"/>
  <c r="B979" i="22"/>
  <c r="B978" i="22"/>
  <c r="B977" i="22"/>
  <c r="B976" i="22"/>
  <c r="B975" i="22"/>
  <c r="B974" i="22"/>
  <c r="B973" i="22"/>
  <c r="B972" i="22"/>
  <c r="B971" i="22"/>
  <c r="B970" i="22"/>
  <c r="B969" i="22"/>
  <c r="B968" i="22"/>
  <c r="B967" i="22"/>
  <c r="B966" i="22"/>
  <c r="B965" i="22"/>
  <c r="B964" i="22"/>
  <c r="B963" i="22"/>
  <c r="B962" i="22"/>
  <c r="B961" i="22"/>
  <c r="B960" i="22"/>
  <c r="B959" i="22"/>
  <c r="B958" i="22"/>
  <c r="B957" i="22"/>
  <c r="B956" i="22"/>
  <c r="B955" i="22"/>
  <c r="B954" i="22"/>
  <c r="B953" i="22"/>
  <c r="B952" i="22"/>
  <c r="B951" i="22"/>
  <c r="B950" i="22"/>
  <c r="B949" i="22"/>
  <c r="B948" i="22"/>
  <c r="B947" i="22"/>
  <c r="B946" i="22"/>
  <c r="B945" i="22"/>
  <c r="B944" i="22"/>
  <c r="B943" i="22"/>
  <c r="B942" i="22"/>
  <c r="B941" i="22"/>
  <c r="B940" i="22"/>
  <c r="B939" i="22"/>
  <c r="B938" i="22"/>
  <c r="B937" i="22"/>
  <c r="B936" i="22"/>
  <c r="B935" i="22"/>
  <c r="B934" i="22"/>
  <c r="B933" i="22"/>
  <c r="B932" i="22"/>
  <c r="B931" i="22"/>
  <c r="B930" i="22"/>
  <c r="B929" i="22"/>
  <c r="B928" i="22"/>
  <c r="B927" i="22"/>
  <c r="B926" i="22"/>
  <c r="B925" i="22"/>
  <c r="B924" i="22"/>
  <c r="B923" i="22"/>
  <c r="B922" i="22"/>
  <c r="B921" i="22"/>
  <c r="B920" i="22"/>
  <c r="B919" i="22"/>
  <c r="B918" i="22"/>
  <c r="B917" i="22"/>
  <c r="B916" i="22"/>
  <c r="B915" i="22"/>
  <c r="B914" i="22"/>
  <c r="B913" i="22"/>
  <c r="B912" i="22"/>
  <c r="B911" i="22"/>
  <c r="B910" i="22"/>
  <c r="B909" i="22"/>
  <c r="B908" i="22"/>
  <c r="B907" i="22"/>
  <c r="B906" i="22"/>
  <c r="B905" i="22"/>
  <c r="B904" i="22"/>
  <c r="B903" i="22"/>
  <c r="B902" i="22"/>
  <c r="B901" i="22"/>
  <c r="B900" i="22"/>
  <c r="B899" i="22"/>
  <c r="B898" i="22"/>
  <c r="B897" i="22"/>
  <c r="B896" i="22"/>
  <c r="B895" i="22"/>
  <c r="B894" i="22"/>
  <c r="B893" i="22"/>
  <c r="B892" i="22"/>
  <c r="B891" i="22"/>
  <c r="B890" i="22"/>
  <c r="B889" i="22"/>
  <c r="B888" i="22"/>
  <c r="B887" i="22"/>
  <c r="B886" i="22"/>
  <c r="B885" i="22"/>
  <c r="B884" i="22"/>
  <c r="B883" i="22"/>
  <c r="B882" i="22"/>
  <c r="B881" i="22"/>
  <c r="B880" i="22"/>
  <c r="B879" i="22"/>
  <c r="B878" i="22"/>
  <c r="B877" i="22"/>
  <c r="B876" i="22"/>
  <c r="B875" i="22"/>
  <c r="B874" i="22"/>
  <c r="B873" i="22"/>
  <c r="B872" i="22"/>
  <c r="B871" i="22"/>
  <c r="B870" i="22"/>
  <c r="B869" i="22"/>
  <c r="B868" i="22"/>
  <c r="B867" i="22"/>
  <c r="B866" i="22"/>
  <c r="B865" i="22"/>
  <c r="B864" i="22"/>
  <c r="B863" i="22"/>
  <c r="B862" i="22"/>
  <c r="B861" i="22"/>
  <c r="B860" i="22"/>
  <c r="B859" i="22"/>
  <c r="B858" i="22"/>
  <c r="B857" i="22"/>
  <c r="B856" i="22"/>
  <c r="B855" i="22"/>
  <c r="B854" i="22"/>
  <c r="B853" i="22"/>
  <c r="B852" i="22"/>
  <c r="B851" i="22"/>
  <c r="B850" i="22"/>
  <c r="B849" i="22"/>
  <c r="B848" i="22"/>
  <c r="B847" i="22"/>
  <c r="B846" i="22"/>
  <c r="B845" i="22"/>
  <c r="B844" i="22"/>
  <c r="B843" i="22"/>
  <c r="B842" i="22"/>
  <c r="B841" i="22"/>
  <c r="B840" i="22"/>
  <c r="B839" i="22"/>
  <c r="B838" i="22"/>
  <c r="B837" i="22"/>
  <c r="B836" i="22"/>
  <c r="B835" i="22"/>
  <c r="B834" i="22"/>
  <c r="B833" i="22"/>
  <c r="B832" i="22"/>
  <c r="B831" i="22"/>
  <c r="B830" i="22"/>
  <c r="B829" i="22"/>
  <c r="B828" i="22"/>
  <c r="B827" i="22"/>
  <c r="B826" i="22"/>
  <c r="B825" i="22"/>
  <c r="B824" i="22"/>
  <c r="B823" i="22"/>
  <c r="B822" i="22"/>
  <c r="B821" i="22"/>
  <c r="B820" i="22"/>
  <c r="B819" i="22"/>
  <c r="B818" i="22"/>
  <c r="B817" i="22"/>
  <c r="B816" i="22"/>
  <c r="B815" i="22"/>
  <c r="B814" i="22"/>
  <c r="B813" i="22"/>
  <c r="B812" i="22"/>
  <c r="B811" i="22"/>
  <c r="B810" i="22"/>
  <c r="B809" i="22"/>
  <c r="B808" i="22"/>
  <c r="B807" i="22"/>
  <c r="B806" i="22"/>
  <c r="B805" i="22"/>
  <c r="B804" i="22"/>
  <c r="B803" i="22"/>
  <c r="B802" i="22"/>
  <c r="B801" i="22"/>
  <c r="B800" i="22"/>
  <c r="B799" i="22"/>
  <c r="B798" i="22"/>
  <c r="B797" i="22"/>
  <c r="B796" i="22"/>
  <c r="B795" i="22"/>
  <c r="B794" i="22"/>
  <c r="B793" i="22"/>
  <c r="B792" i="22"/>
  <c r="B791" i="22"/>
  <c r="B790" i="22"/>
  <c r="B789" i="22"/>
  <c r="B788" i="22"/>
  <c r="B787" i="22"/>
  <c r="B786" i="22"/>
  <c r="B785" i="22"/>
  <c r="B784" i="22"/>
  <c r="B783" i="22"/>
  <c r="B782" i="22"/>
  <c r="B781" i="22"/>
  <c r="B780" i="22"/>
  <c r="B779" i="22"/>
  <c r="B778" i="22"/>
  <c r="B777" i="22"/>
  <c r="B776" i="22"/>
  <c r="B775" i="22"/>
  <c r="B774" i="22"/>
  <c r="B773" i="22"/>
  <c r="B772" i="22"/>
  <c r="B771" i="22"/>
  <c r="B770" i="22"/>
  <c r="B769" i="22"/>
  <c r="B768" i="22"/>
  <c r="B767" i="22"/>
  <c r="B766" i="22"/>
  <c r="B765" i="22"/>
  <c r="B764" i="22"/>
  <c r="B763" i="22"/>
  <c r="B762" i="22"/>
  <c r="B761" i="22"/>
  <c r="B760" i="22"/>
  <c r="B759" i="22"/>
  <c r="B758" i="22"/>
  <c r="B757" i="22"/>
  <c r="B756" i="22"/>
  <c r="B755" i="22"/>
  <c r="B754" i="22"/>
  <c r="B753" i="22"/>
  <c r="B752" i="22"/>
  <c r="B751" i="22"/>
  <c r="B750" i="22"/>
  <c r="B749" i="22"/>
  <c r="B748" i="22"/>
  <c r="B747" i="22"/>
  <c r="B746" i="22"/>
  <c r="B745" i="22"/>
  <c r="B744" i="22"/>
  <c r="B743" i="22"/>
  <c r="B742" i="22"/>
  <c r="B741" i="22"/>
  <c r="B740" i="22"/>
  <c r="B739" i="22"/>
  <c r="B738" i="22"/>
  <c r="B737" i="22"/>
  <c r="B736" i="22"/>
  <c r="B735" i="22"/>
  <c r="B734" i="22"/>
  <c r="B733" i="22"/>
  <c r="B732" i="22"/>
  <c r="B731" i="22"/>
  <c r="B730" i="22"/>
  <c r="B729" i="22"/>
  <c r="B728" i="22"/>
  <c r="B727" i="22"/>
  <c r="B726" i="22"/>
  <c r="B725" i="22"/>
  <c r="B724" i="22"/>
  <c r="B723" i="22"/>
  <c r="B722" i="22"/>
  <c r="B721" i="22"/>
  <c r="B720" i="22"/>
  <c r="B719" i="22"/>
  <c r="B718" i="22"/>
  <c r="B717" i="22"/>
  <c r="B716" i="22"/>
  <c r="B715" i="22"/>
  <c r="B714" i="22"/>
  <c r="B713" i="22"/>
  <c r="B712" i="22"/>
  <c r="B711" i="22"/>
  <c r="B710" i="22"/>
  <c r="B709" i="22"/>
  <c r="B708" i="22"/>
  <c r="B707" i="22"/>
  <c r="B706" i="22"/>
  <c r="B705" i="22"/>
  <c r="B704" i="22"/>
  <c r="B703" i="22"/>
  <c r="B702" i="22"/>
  <c r="B701" i="22"/>
  <c r="B700" i="22"/>
  <c r="B699" i="22"/>
  <c r="B698" i="22"/>
  <c r="B697" i="22"/>
  <c r="B696" i="22"/>
  <c r="B695" i="22"/>
  <c r="B694" i="22"/>
  <c r="B693" i="22"/>
  <c r="B692" i="22"/>
  <c r="B691" i="22"/>
  <c r="B690" i="22"/>
  <c r="B689" i="22"/>
  <c r="B688" i="22"/>
  <c r="B687" i="22"/>
  <c r="B686" i="22"/>
  <c r="B685" i="22"/>
  <c r="B684" i="22"/>
  <c r="B683" i="22"/>
  <c r="B682" i="22"/>
  <c r="B681" i="22"/>
  <c r="B680" i="22"/>
  <c r="B679" i="22"/>
  <c r="B678" i="22"/>
  <c r="B677" i="22"/>
  <c r="B676" i="22"/>
  <c r="B675" i="22"/>
  <c r="B674" i="22"/>
  <c r="B673" i="22"/>
  <c r="B672" i="22"/>
  <c r="B671" i="22"/>
  <c r="B670" i="22"/>
  <c r="B669" i="22"/>
  <c r="B668" i="22"/>
  <c r="B667" i="22"/>
  <c r="B666" i="22"/>
  <c r="B665" i="22"/>
  <c r="B664" i="22"/>
  <c r="B663" i="22"/>
  <c r="B662" i="22"/>
  <c r="B661" i="22"/>
  <c r="B660" i="22"/>
  <c r="B659" i="22"/>
  <c r="B658" i="22"/>
  <c r="B657" i="22"/>
  <c r="B656" i="22"/>
  <c r="B655" i="22"/>
  <c r="B654" i="22"/>
  <c r="B653" i="22"/>
  <c r="B652" i="22"/>
  <c r="B651" i="22"/>
  <c r="B650" i="22"/>
  <c r="B649" i="22"/>
  <c r="B648" i="22"/>
  <c r="B647" i="22"/>
  <c r="B646" i="22"/>
  <c r="B645" i="22"/>
  <c r="B644" i="22"/>
  <c r="B643" i="22"/>
  <c r="B642" i="22"/>
  <c r="B641" i="22"/>
  <c r="B640" i="22"/>
  <c r="B639" i="22"/>
  <c r="B638" i="22"/>
  <c r="B637" i="22"/>
  <c r="B636" i="22"/>
  <c r="B635" i="22"/>
  <c r="B634" i="22"/>
  <c r="B633" i="22"/>
  <c r="B632" i="22"/>
  <c r="B631" i="22"/>
  <c r="B630" i="22"/>
  <c r="B629" i="22"/>
  <c r="B628" i="22"/>
  <c r="B627" i="22"/>
  <c r="B626" i="22"/>
  <c r="B625" i="22"/>
  <c r="B624" i="22"/>
  <c r="B623" i="22"/>
  <c r="B622" i="22"/>
  <c r="B621" i="22"/>
  <c r="B620" i="22"/>
  <c r="B619" i="22"/>
  <c r="B618" i="22"/>
  <c r="B617" i="22"/>
  <c r="B616" i="22"/>
  <c r="B615" i="22"/>
  <c r="B614" i="22"/>
  <c r="B613" i="22"/>
  <c r="B612" i="22"/>
  <c r="B611" i="22"/>
  <c r="B610" i="22"/>
  <c r="B609" i="22"/>
  <c r="B608" i="22"/>
  <c r="B607" i="22"/>
  <c r="B606" i="22"/>
  <c r="B605" i="22"/>
  <c r="B604" i="22"/>
  <c r="B603" i="22"/>
  <c r="B602" i="22"/>
  <c r="B601" i="22"/>
  <c r="B600" i="22"/>
  <c r="B599" i="22"/>
  <c r="B598" i="22"/>
  <c r="B597" i="22"/>
  <c r="B596" i="22"/>
  <c r="B595" i="22"/>
  <c r="B594" i="22"/>
  <c r="B593" i="22"/>
  <c r="B592" i="22"/>
  <c r="B591" i="22"/>
  <c r="B590" i="22"/>
  <c r="B589" i="22"/>
  <c r="B588" i="22"/>
  <c r="B587" i="22"/>
  <c r="B586" i="22"/>
  <c r="B585" i="22"/>
  <c r="B584" i="22"/>
  <c r="B583" i="22"/>
  <c r="B582" i="22"/>
  <c r="B581" i="22"/>
  <c r="B580" i="22"/>
  <c r="B579" i="22"/>
  <c r="B578" i="22"/>
  <c r="B577" i="22"/>
  <c r="B576" i="22"/>
  <c r="B575" i="22"/>
  <c r="B574" i="22"/>
  <c r="B573" i="22"/>
  <c r="B572" i="22"/>
  <c r="B571" i="22"/>
  <c r="B570" i="22"/>
  <c r="B569" i="22"/>
  <c r="B568" i="22"/>
  <c r="B567" i="22"/>
  <c r="B566" i="22"/>
  <c r="B565" i="22"/>
  <c r="B564" i="22"/>
  <c r="B563" i="22"/>
  <c r="B562" i="22"/>
  <c r="B561" i="22"/>
  <c r="B560" i="22"/>
  <c r="B559" i="22"/>
  <c r="B558" i="22"/>
  <c r="B557" i="22"/>
  <c r="B556" i="22"/>
  <c r="B555" i="22"/>
  <c r="B554" i="22"/>
  <c r="B553" i="22"/>
  <c r="B552" i="22"/>
  <c r="B551" i="22"/>
  <c r="B550" i="22"/>
  <c r="B549" i="22"/>
  <c r="B548" i="22"/>
  <c r="B547" i="22"/>
  <c r="B546" i="22"/>
  <c r="B545" i="22"/>
  <c r="B544" i="22"/>
  <c r="B543" i="22"/>
  <c r="B542" i="22"/>
  <c r="B541" i="22"/>
  <c r="B540" i="22"/>
  <c r="B539" i="22"/>
  <c r="B538" i="22"/>
  <c r="B537" i="22"/>
  <c r="B536" i="22"/>
  <c r="B535" i="22"/>
  <c r="B534" i="22"/>
  <c r="B533" i="22"/>
  <c r="B532" i="22"/>
  <c r="B531" i="22"/>
  <c r="B530" i="22"/>
  <c r="B529" i="22"/>
  <c r="B528" i="22"/>
  <c r="B527" i="22"/>
  <c r="B526" i="22"/>
  <c r="B525" i="22"/>
  <c r="B524" i="22"/>
  <c r="B523" i="22"/>
  <c r="B522" i="22"/>
  <c r="B521" i="22"/>
  <c r="B520" i="22"/>
  <c r="B519" i="22"/>
  <c r="B518" i="22"/>
  <c r="B517" i="22"/>
  <c r="B516" i="22"/>
  <c r="B515" i="22"/>
  <c r="B514" i="22"/>
  <c r="B513" i="22"/>
  <c r="B512" i="22"/>
  <c r="B511" i="22"/>
  <c r="B510" i="22"/>
  <c r="B509" i="22"/>
  <c r="B508" i="22"/>
  <c r="B507" i="22"/>
  <c r="B506" i="22"/>
  <c r="B505" i="22"/>
  <c r="B504" i="22"/>
  <c r="B503" i="22"/>
  <c r="B502" i="22"/>
  <c r="B501" i="22"/>
  <c r="B500" i="22"/>
  <c r="B499" i="22"/>
  <c r="B498" i="22"/>
  <c r="B497" i="22"/>
  <c r="B496" i="22"/>
  <c r="B495" i="22"/>
  <c r="B494" i="22"/>
  <c r="B493" i="22"/>
  <c r="B492" i="22"/>
  <c r="B491" i="22"/>
  <c r="B490" i="22"/>
  <c r="B489" i="22"/>
  <c r="B488" i="22"/>
  <c r="B487" i="22"/>
  <c r="B486" i="22"/>
  <c r="B485" i="22"/>
  <c r="B484" i="22"/>
  <c r="B483" i="22"/>
  <c r="B482" i="22"/>
  <c r="B481" i="22"/>
  <c r="B480" i="22"/>
  <c r="B479" i="22"/>
  <c r="B478" i="22"/>
  <c r="B477" i="22"/>
  <c r="B476" i="22"/>
  <c r="B475" i="22"/>
  <c r="B474" i="22"/>
  <c r="B473" i="22"/>
  <c r="B472" i="22"/>
  <c r="B471" i="22"/>
  <c r="B470" i="22"/>
  <c r="B469" i="22"/>
  <c r="B468" i="22"/>
  <c r="B467" i="22"/>
  <c r="B466" i="22"/>
  <c r="B465" i="22"/>
  <c r="B464" i="22"/>
  <c r="B463" i="22"/>
  <c r="B462" i="22"/>
  <c r="B461" i="22"/>
  <c r="B460" i="22"/>
  <c r="B459" i="22"/>
  <c r="B458" i="22"/>
  <c r="B457" i="22"/>
  <c r="B456" i="22"/>
  <c r="B455" i="22"/>
  <c r="B454" i="22"/>
  <c r="B453" i="22"/>
  <c r="B452" i="22"/>
  <c r="B451" i="22"/>
  <c r="B450" i="22"/>
  <c r="B449" i="22"/>
  <c r="B448" i="22"/>
  <c r="B447" i="22"/>
  <c r="B446" i="22"/>
  <c r="B445" i="22"/>
  <c r="B444" i="22"/>
  <c r="B443" i="22"/>
  <c r="B442" i="22"/>
  <c r="B441" i="22"/>
  <c r="B440" i="22"/>
  <c r="B439" i="22"/>
  <c r="B438" i="22"/>
  <c r="B437" i="22"/>
  <c r="B436" i="22"/>
  <c r="B435" i="22"/>
  <c r="B434" i="22"/>
  <c r="B433" i="22"/>
  <c r="B432" i="22"/>
  <c r="B431" i="22"/>
  <c r="B430" i="22"/>
  <c r="B429" i="22"/>
  <c r="B428" i="22"/>
  <c r="B427" i="22"/>
  <c r="B426" i="22"/>
  <c r="B425" i="22"/>
  <c r="B424" i="22"/>
  <c r="B423" i="22"/>
  <c r="B422" i="22"/>
  <c r="B421" i="22"/>
  <c r="B420" i="22"/>
  <c r="B419" i="22"/>
  <c r="B418" i="22"/>
  <c r="B417" i="22"/>
  <c r="B416" i="22"/>
  <c r="B415" i="22"/>
  <c r="B414" i="22"/>
  <c r="B413" i="22"/>
  <c r="B412" i="22"/>
  <c r="B411" i="22"/>
  <c r="B410" i="22"/>
  <c r="B409" i="22"/>
  <c r="B408" i="22"/>
  <c r="B407" i="22"/>
  <c r="B406" i="22"/>
  <c r="B405" i="22"/>
  <c r="B404" i="22"/>
  <c r="B403" i="22"/>
  <c r="B402" i="22"/>
  <c r="B401" i="22"/>
  <c r="B400" i="22"/>
  <c r="B399" i="22"/>
  <c r="B398" i="22"/>
  <c r="B397" i="22"/>
  <c r="B396" i="22"/>
  <c r="B395" i="22"/>
  <c r="B394" i="22"/>
  <c r="B393" i="22"/>
  <c r="B392" i="22"/>
  <c r="B391" i="22"/>
  <c r="B390" i="22"/>
  <c r="B389" i="22"/>
  <c r="B388" i="22"/>
  <c r="B387" i="22"/>
  <c r="B386" i="22"/>
  <c r="B385" i="22"/>
  <c r="B384" i="22"/>
  <c r="B383" i="22"/>
  <c r="B382" i="22"/>
  <c r="B381" i="22"/>
  <c r="B380" i="22"/>
  <c r="B379" i="22"/>
  <c r="B378" i="22"/>
  <c r="B377" i="22"/>
  <c r="B376" i="22"/>
  <c r="B375" i="22"/>
  <c r="B374" i="22"/>
  <c r="B373" i="22"/>
  <c r="B372" i="22"/>
  <c r="B371" i="22"/>
  <c r="B370" i="22"/>
  <c r="B369" i="22"/>
  <c r="B368" i="22"/>
  <c r="B367" i="22"/>
  <c r="B366" i="22"/>
  <c r="B365" i="22"/>
  <c r="B364" i="22"/>
  <c r="B363" i="22"/>
  <c r="B362" i="22"/>
  <c r="B361" i="22"/>
  <c r="B360" i="22"/>
  <c r="B359" i="22"/>
  <c r="B358" i="22"/>
  <c r="B357" i="22"/>
  <c r="B356" i="22"/>
  <c r="B355" i="22"/>
  <c r="B354" i="22"/>
  <c r="B353" i="22"/>
  <c r="B352" i="22"/>
  <c r="B351" i="22"/>
  <c r="B350" i="22"/>
  <c r="B349" i="22"/>
  <c r="B348" i="22"/>
  <c r="B347" i="22"/>
  <c r="B346" i="22"/>
  <c r="B345" i="22"/>
  <c r="B344" i="22"/>
  <c r="B343" i="22"/>
  <c r="B342" i="22"/>
  <c r="B341" i="22"/>
  <c r="B340" i="22"/>
  <c r="B339" i="22"/>
  <c r="B338" i="22"/>
  <c r="B337" i="22"/>
  <c r="B336" i="22"/>
  <c r="B335" i="22"/>
  <c r="B334" i="22"/>
  <c r="B333" i="22"/>
  <c r="B332" i="22"/>
  <c r="B331" i="22"/>
  <c r="B330" i="22"/>
  <c r="B329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11" i="22"/>
  <c r="B310" i="22"/>
  <c r="B309" i="22"/>
  <c r="B308" i="22"/>
  <c r="B307" i="22"/>
  <c r="B306" i="22"/>
  <c r="B305" i="22"/>
  <c r="B304" i="22"/>
  <c r="B303" i="22"/>
  <c r="B302" i="22"/>
  <c r="B301" i="22"/>
  <c r="B300" i="22"/>
  <c r="B299" i="22"/>
  <c r="B298" i="22"/>
  <c r="B297" i="22"/>
  <c r="B296" i="22"/>
  <c r="B295" i="22"/>
  <c r="B294" i="22"/>
  <c r="B293" i="22"/>
  <c r="B292" i="22"/>
  <c r="B291" i="22"/>
  <c r="B290" i="22"/>
  <c r="B289" i="22"/>
  <c r="B288" i="22"/>
  <c r="B287" i="22"/>
  <c r="B286" i="22"/>
  <c r="B285" i="22"/>
  <c r="B284" i="22"/>
  <c r="B283" i="22"/>
  <c r="B282" i="22"/>
  <c r="B281" i="22"/>
  <c r="B280" i="22"/>
  <c r="B279" i="22"/>
  <c r="B278" i="22"/>
  <c r="B277" i="22"/>
  <c r="B276" i="22"/>
  <c r="B275" i="22"/>
  <c r="B274" i="22"/>
  <c r="B273" i="22"/>
  <c r="B272" i="22"/>
  <c r="B271" i="22"/>
  <c r="B270" i="22"/>
  <c r="B269" i="22"/>
  <c r="B268" i="22"/>
  <c r="B267" i="22"/>
  <c r="B266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4" i="22"/>
  <c r="B3" i="22"/>
  <c r="B2" i="22"/>
  <c r="B1" i="22"/>
  <c r="A21" i="14" l="1"/>
  <c r="G3" i="21" l="1"/>
  <c r="E3" i="21"/>
  <c r="F3" i="21"/>
  <c r="A4" i="21"/>
  <c r="G4" i="21" s="1"/>
  <c r="D3" i="21"/>
  <c r="C3" i="21"/>
  <c r="B3" i="21"/>
  <c r="D44" i="21"/>
  <c r="D45" i="21"/>
  <c r="D46" i="21"/>
  <c r="D47" i="21"/>
  <c r="D48" i="21"/>
  <c r="D49" i="21"/>
  <c r="D153" i="21"/>
  <c r="D155" i="21"/>
  <c r="D154" i="21"/>
  <c r="D156" i="21"/>
  <c r="D108" i="19"/>
  <c r="D109" i="19"/>
  <c r="D106" i="19"/>
  <c r="D107" i="19"/>
  <c r="F4" i="21"/>
  <c r="E4" i="21"/>
  <c r="B4" i="21"/>
  <c r="C4" i="21"/>
  <c r="D4" i="21"/>
  <c r="D8" i="20"/>
  <c r="D7" i="20"/>
  <c r="D6" i="20"/>
  <c r="D5" i="20"/>
  <c r="D14" i="19"/>
  <c r="D13" i="19"/>
  <c r="D12" i="19"/>
  <c r="D9" i="19"/>
  <c r="D11" i="19"/>
  <c r="D8" i="19"/>
  <c r="D7" i="19"/>
  <c r="D10" i="19"/>
  <c r="D5" i="19"/>
  <c r="D6" i="19"/>
  <c r="A18" i="19"/>
  <c r="A19" i="19" s="1"/>
  <c r="B17" i="19"/>
  <c r="D8" i="9"/>
  <c r="D5" i="9"/>
  <c r="D7" i="9"/>
  <c r="D6" i="9"/>
  <c r="F3" i="18"/>
  <c r="F4" i="18"/>
  <c r="F5" i="18"/>
  <c r="F6" i="18"/>
  <c r="F2" i="18"/>
  <c r="K15" i="18"/>
  <c r="E3" i="18"/>
  <c r="E4" i="18"/>
  <c r="E5" i="18"/>
  <c r="E6" i="18"/>
  <c r="E2" i="18"/>
  <c r="I23" i="18"/>
  <c r="I15" i="18"/>
  <c r="C14" i="18"/>
  <c r="C1" i="17"/>
  <c r="D1" i="17"/>
  <c r="G23" i="17"/>
  <c r="B3" i="16"/>
  <c r="B38" i="16"/>
  <c r="C38" i="16"/>
  <c r="D38" i="16"/>
  <c r="E38" i="16"/>
  <c r="F38" i="16"/>
  <c r="G38" i="16"/>
  <c r="H38" i="16"/>
  <c r="I38" i="16"/>
  <c r="J38" i="16"/>
  <c r="K38" i="16"/>
  <c r="B39" i="16"/>
  <c r="C39" i="16"/>
  <c r="D39" i="16"/>
  <c r="E39" i="16"/>
  <c r="F39" i="16"/>
  <c r="G39" i="16"/>
  <c r="H39" i="16"/>
  <c r="I39" i="16"/>
  <c r="J39" i="16"/>
  <c r="K39" i="16"/>
  <c r="B40" i="16"/>
  <c r="C40" i="16"/>
  <c r="D40" i="16"/>
  <c r="E40" i="16"/>
  <c r="F40" i="16"/>
  <c r="G40" i="16"/>
  <c r="H40" i="16"/>
  <c r="I40" i="16"/>
  <c r="J40" i="16"/>
  <c r="K40" i="16"/>
  <c r="B41" i="16"/>
  <c r="C41" i="16"/>
  <c r="D41" i="16"/>
  <c r="E41" i="16"/>
  <c r="F41" i="16"/>
  <c r="G41" i="16"/>
  <c r="H41" i="16"/>
  <c r="I41" i="16"/>
  <c r="J41" i="16"/>
  <c r="K41" i="16"/>
  <c r="B42" i="16"/>
  <c r="C42" i="16"/>
  <c r="D42" i="16"/>
  <c r="E42" i="16"/>
  <c r="F42" i="16"/>
  <c r="G42" i="16"/>
  <c r="H42" i="16"/>
  <c r="I42" i="16"/>
  <c r="J42" i="16"/>
  <c r="K42" i="16"/>
  <c r="B43" i="16"/>
  <c r="C43" i="16"/>
  <c r="D43" i="16"/>
  <c r="E43" i="16"/>
  <c r="F43" i="16"/>
  <c r="G43" i="16"/>
  <c r="H43" i="16"/>
  <c r="I43" i="16"/>
  <c r="J43" i="16"/>
  <c r="K43" i="16"/>
  <c r="B44" i="16"/>
  <c r="C44" i="16"/>
  <c r="D44" i="16"/>
  <c r="E44" i="16"/>
  <c r="F44" i="16"/>
  <c r="G44" i="16"/>
  <c r="H44" i="16"/>
  <c r="I44" i="16"/>
  <c r="J44" i="16"/>
  <c r="K44" i="16"/>
  <c r="B45" i="16"/>
  <c r="C45" i="16"/>
  <c r="D45" i="16"/>
  <c r="E45" i="16"/>
  <c r="F45" i="16"/>
  <c r="G45" i="16"/>
  <c r="H45" i="16"/>
  <c r="I45" i="16"/>
  <c r="J45" i="16"/>
  <c r="K45" i="16"/>
  <c r="B46" i="16"/>
  <c r="C46" i="16"/>
  <c r="D46" i="16"/>
  <c r="E46" i="16"/>
  <c r="F46" i="16"/>
  <c r="G46" i="16"/>
  <c r="H46" i="16"/>
  <c r="I46" i="16"/>
  <c r="J46" i="16"/>
  <c r="K46" i="16"/>
  <c r="B47" i="16"/>
  <c r="C47" i="16"/>
  <c r="D47" i="16"/>
  <c r="E47" i="16"/>
  <c r="F47" i="16"/>
  <c r="G47" i="16"/>
  <c r="H47" i="16"/>
  <c r="I47" i="16"/>
  <c r="J47" i="16"/>
  <c r="K47" i="16"/>
  <c r="B48" i="16"/>
  <c r="C48" i="16"/>
  <c r="D48" i="16"/>
  <c r="E48" i="16"/>
  <c r="F48" i="16"/>
  <c r="G48" i="16"/>
  <c r="H48" i="16"/>
  <c r="I48" i="16"/>
  <c r="J48" i="16"/>
  <c r="K48" i="16"/>
  <c r="B49" i="16"/>
  <c r="C49" i="16"/>
  <c r="D49" i="16"/>
  <c r="E49" i="16"/>
  <c r="F49" i="16"/>
  <c r="G49" i="16"/>
  <c r="H49" i="16"/>
  <c r="I49" i="16"/>
  <c r="J49" i="16"/>
  <c r="K49" i="16"/>
  <c r="B50" i="16"/>
  <c r="C50" i="16"/>
  <c r="D50" i="16"/>
  <c r="E50" i="16"/>
  <c r="F50" i="16"/>
  <c r="G50" i="16"/>
  <c r="H50" i="16"/>
  <c r="I50" i="16"/>
  <c r="J50" i="16"/>
  <c r="K50" i="16"/>
  <c r="B51" i="16"/>
  <c r="C51" i="16"/>
  <c r="D51" i="16"/>
  <c r="E51" i="16"/>
  <c r="F51" i="16"/>
  <c r="G51" i="16"/>
  <c r="H51" i="16"/>
  <c r="I51" i="16"/>
  <c r="J51" i="16"/>
  <c r="K51" i="16"/>
  <c r="B52" i="16"/>
  <c r="C52" i="16"/>
  <c r="D52" i="16"/>
  <c r="E52" i="16"/>
  <c r="F52" i="16"/>
  <c r="G52" i="16"/>
  <c r="H52" i="16"/>
  <c r="I52" i="16"/>
  <c r="J52" i="16"/>
  <c r="K52" i="16"/>
  <c r="B53" i="16"/>
  <c r="C53" i="16"/>
  <c r="D53" i="16"/>
  <c r="E53" i="16"/>
  <c r="F53" i="16"/>
  <c r="G53" i="16"/>
  <c r="H53" i="16"/>
  <c r="I53" i="16"/>
  <c r="J53" i="16"/>
  <c r="K53" i="16"/>
  <c r="B54" i="16"/>
  <c r="C54" i="16"/>
  <c r="D54" i="16"/>
  <c r="E54" i="16"/>
  <c r="F54" i="16"/>
  <c r="G54" i="16"/>
  <c r="H54" i="16"/>
  <c r="I54" i="16"/>
  <c r="J54" i="16"/>
  <c r="K54" i="16"/>
  <c r="B55" i="16"/>
  <c r="C55" i="16"/>
  <c r="D55" i="16"/>
  <c r="E55" i="16"/>
  <c r="F55" i="16"/>
  <c r="G55" i="16"/>
  <c r="H55" i="16"/>
  <c r="I55" i="16"/>
  <c r="J55" i="16"/>
  <c r="K55" i="16"/>
  <c r="B56" i="16"/>
  <c r="C56" i="16"/>
  <c r="D56" i="16"/>
  <c r="E56" i="16"/>
  <c r="F56" i="16"/>
  <c r="G56" i="16"/>
  <c r="H56" i="16"/>
  <c r="I56" i="16"/>
  <c r="J56" i="16"/>
  <c r="K56" i="16"/>
  <c r="B57" i="16"/>
  <c r="C57" i="16"/>
  <c r="D57" i="16"/>
  <c r="E57" i="16"/>
  <c r="F57" i="16"/>
  <c r="G57" i="16"/>
  <c r="H57" i="16"/>
  <c r="I57" i="16"/>
  <c r="J57" i="16"/>
  <c r="K57" i="16"/>
  <c r="B58" i="16"/>
  <c r="C58" i="16"/>
  <c r="D58" i="16"/>
  <c r="E58" i="16"/>
  <c r="F58" i="16"/>
  <c r="G58" i="16"/>
  <c r="H58" i="16"/>
  <c r="I58" i="16"/>
  <c r="J58" i="16"/>
  <c r="K58" i="16"/>
  <c r="B59" i="16"/>
  <c r="C59" i="16"/>
  <c r="D59" i="16"/>
  <c r="E59" i="16"/>
  <c r="F59" i="16"/>
  <c r="G59" i="16"/>
  <c r="H59" i="16"/>
  <c r="I59" i="16"/>
  <c r="J59" i="16"/>
  <c r="K59" i="16"/>
  <c r="B60" i="16"/>
  <c r="C60" i="16"/>
  <c r="D60" i="16"/>
  <c r="E60" i="16"/>
  <c r="F60" i="16"/>
  <c r="G60" i="16"/>
  <c r="H60" i="16"/>
  <c r="I60" i="16"/>
  <c r="J60" i="16"/>
  <c r="K60" i="16"/>
  <c r="B61" i="16"/>
  <c r="C61" i="16"/>
  <c r="D61" i="16"/>
  <c r="E61" i="16"/>
  <c r="F61" i="16"/>
  <c r="G61" i="16"/>
  <c r="H61" i="16"/>
  <c r="I61" i="16"/>
  <c r="J61" i="16"/>
  <c r="K61" i="16"/>
  <c r="B62" i="16"/>
  <c r="C62" i="16"/>
  <c r="D62" i="16"/>
  <c r="E62" i="16"/>
  <c r="F62" i="16"/>
  <c r="G62" i="16"/>
  <c r="H62" i="16"/>
  <c r="I62" i="16"/>
  <c r="J62" i="16"/>
  <c r="K62" i="16"/>
  <c r="B63" i="16"/>
  <c r="C63" i="16"/>
  <c r="D63" i="16"/>
  <c r="E63" i="16"/>
  <c r="F63" i="16"/>
  <c r="G63" i="16"/>
  <c r="H63" i="16"/>
  <c r="I63" i="16"/>
  <c r="J63" i="16"/>
  <c r="K63" i="16"/>
  <c r="B64" i="16"/>
  <c r="C64" i="16"/>
  <c r="D64" i="16"/>
  <c r="E64" i="16"/>
  <c r="F64" i="16"/>
  <c r="G64" i="16"/>
  <c r="H64" i="16"/>
  <c r="I64" i="16"/>
  <c r="J64" i="16"/>
  <c r="K64" i="16"/>
  <c r="B65" i="16"/>
  <c r="C65" i="16"/>
  <c r="D65" i="16"/>
  <c r="E65" i="16"/>
  <c r="F65" i="16"/>
  <c r="G65" i="16"/>
  <c r="H65" i="16"/>
  <c r="I65" i="16"/>
  <c r="J65" i="16"/>
  <c r="K65" i="16"/>
  <c r="B66" i="16"/>
  <c r="C66" i="16"/>
  <c r="D66" i="16"/>
  <c r="E66" i="16"/>
  <c r="F66" i="16"/>
  <c r="G66" i="16"/>
  <c r="H66" i="16"/>
  <c r="I66" i="16"/>
  <c r="J66" i="16"/>
  <c r="K66" i="16"/>
  <c r="B67" i="16"/>
  <c r="C67" i="16"/>
  <c r="D67" i="16"/>
  <c r="E67" i="16"/>
  <c r="F67" i="16"/>
  <c r="G67" i="16"/>
  <c r="H67" i="16"/>
  <c r="I67" i="16"/>
  <c r="J67" i="16"/>
  <c r="K67" i="16"/>
  <c r="B68" i="16"/>
  <c r="C68" i="16"/>
  <c r="D68" i="16"/>
  <c r="E68" i="16"/>
  <c r="F68" i="16"/>
  <c r="G68" i="16"/>
  <c r="H68" i="16"/>
  <c r="I68" i="16"/>
  <c r="J68" i="16"/>
  <c r="K68" i="16"/>
  <c r="B69" i="16"/>
  <c r="C69" i="16"/>
  <c r="D69" i="16"/>
  <c r="E69" i="16"/>
  <c r="F69" i="16"/>
  <c r="G69" i="16"/>
  <c r="H69" i="16"/>
  <c r="I69" i="16"/>
  <c r="J69" i="16"/>
  <c r="K69" i="16"/>
  <c r="B70" i="16"/>
  <c r="C70" i="16"/>
  <c r="D70" i="16"/>
  <c r="E70" i="16"/>
  <c r="F70" i="16"/>
  <c r="G70" i="16"/>
  <c r="H70" i="16"/>
  <c r="I70" i="16"/>
  <c r="J70" i="16"/>
  <c r="K70" i="16"/>
  <c r="B71" i="16"/>
  <c r="C71" i="16"/>
  <c r="D71" i="16"/>
  <c r="E71" i="16"/>
  <c r="F71" i="16"/>
  <c r="G71" i="16"/>
  <c r="H71" i="16"/>
  <c r="I71" i="16"/>
  <c r="J71" i="16"/>
  <c r="K71" i="16"/>
  <c r="B72" i="16"/>
  <c r="C72" i="16"/>
  <c r="D72" i="16"/>
  <c r="E72" i="16"/>
  <c r="F72" i="16"/>
  <c r="G72" i="16"/>
  <c r="H72" i="16"/>
  <c r="I72" i="16"/>
  <c r="J72" i="16"/>
  <c r="K72" i="16"/>
  <c r="B73" i="16"/>
  <c r="C73" i="16"/>
  <c r="D73" i="16"/>
  <c r="E73" i="16"/>
  <c r="F73" i="16"/>
  <c r="G73" i="16"/>
  <c r="H73" i="16"/>
  <c r="I73" i="16"/>
  <c r="J73" i="16"/>
  <c r="K73" i="16"/>
  <c r="B74" i="16"/>
  <c r="C74" i="16"/>
  <c r="D74" i="16"/>
  <c r="E74" i="16"/>
  <c r="F74" i="16"/>
  <c r="G74" i="16"/>
  <c r="H74" i="16"/>
  <c r="I74" i="16"/>
  <c r="J74" i="16"/>
  <c r="K74" i="16"/>
  <c r="B75" i="16"/>
  <c r="C75" i="16"/>
  <c r="D75" i="16"/>
  <c r="E75" i="16"/>
  <c r="F75" i="16"/>
  <c r="G75" i="16"/>
  <c r="H75" i="16"/>
  <c r="I75" i="16"/>
  <c r="J75" i="16"/>
  <c r="K75" i="16"/>
  <c r="B76" i="16"/>
  <c r="C76" i="16"/>
  <c r="D76" i="16"/>
  <c r="E76" i="16"/>
  <c r="F76" i="16"/>
  <c r="G76" i="16"/>
  <c r="H76" i="16"/>
  <c r="I76" i="16"/>
  <c r="J76" i="16"/>
  <c r="K76" i="16"/>
  <c r="B77" i="16"/>
  <c r="C77" i="16"/>
  <c r="D77" i="16"/>
  <c r="E77" i="16"/>
  <c r="F77" i="16"/>
  <c r="G77" i="16"/>
  <c r="H77" i="16"/>
  <c r="I77" i="16"/>
  <c r="J77" i="16"/>
  <c r="K77" i="16"/>
  <c r="B78" i="16"/>
  <c r="C78" i="16"/>
  <c r="D78" i="16"/>
  <c r="E78" i="16"/>
  <c r="F78" i="16"/>
  <c r="G78" i="16"/>
  <c r="H78" i="16"/>
  <c r="I78" i="16"/>
  <c r="J78" i="16"/>
  <c r="K78" i="16"/>
  <c r="B79" i="16"/>
  <c r="C79" i="16"/>
  <c r="D79" i="16"/>
  <c r="E79" i="16"/>
  <c r="F79" i="16"/>
  <c r="G79" i="16"/>
  <c r="H79" i="16"/>
  <c r="I79" i="16"/>
  <c r="J79" i="16"/>
  <c r="K79" i="16"/>
  <c r="B80" i="16"/>
  <c r="C80" i="16"/>
  <c r="D80" i="16"/>
  <c r="E80" i="16"/>
  <c r="F80" i="16"/>
  <c r="G80" i="16"/>
  <c r="H80" i="16"/>
  <c r="I80" i="16"/>
  <c r="J80" i="16"/>
  <c r="K80" i="16"/>
  <c r="B81" i="16"/>
  <c r="C81" i="16"/>
  <c r="D81" i="16"/>
  <c r="E81" i="16"/>
  <c r="F81" i="16"/>
  <c r="G81" i="16"/>
  <c r="H81" i="16"/>
  <c r="I81" i="16"/>
  <c r="J81" i="16"/>
  <c r="K81" i="16"/>
  <c r="B82" i="16"/>
  <c r="C82" i="16"/>
  <c r="D82" i="16"/>
  <c r="E82" i="16"/>
  <c r="F82" i="16"/>
  <c r="G82" i="16"/>
  <c r="H82" i="16"/>
  <c r="I82" i="16"/>
  <c r="J82" i="16"/>
  <c r="K82" i="16"/>
  <c r="B83" i="16"/>
  <c r="C83" i="16"/>
  <c r="D83" i="16"/>
  <c r="E83" i="16"/>
  <c r="F83" i="16"/>
  <c r="G83" i="16"/>
  <c r="H83" i="16"/>
  <c r="I83" i="16"/>
  <c r="J83" i="16"/>
  <c r="K83" i="16"/>
  <c r="B84" i="16"/>
  <c r="C84" i="16"/>
  <c r="D84" i="16"/>
  <c r="E84" i="16"/>
  <c r="F84" i="16"/>
  <c r="G84" i="16"/>
  <c r="H84" i="16"/>
  <c r="I84" i="16"/>
  <c r="J84" i="16"/>
  <c r="K84" i="16"/>
  <c r="B85" i="16"/>
  <c r="C85" i="16"/>
  <c r="D85" i="16"/>
  <c r="E85" i="16"/>
  <c r="F85" i="16"/>
  <c r="G85" i="16"/>
  <c r="H85" i="16"/>
  <c r="I85" i="16"/>
  <c r="J85" i="16"/>
  <c r="K85" i="16"/>
  <c r="B86" i="16"/>
  <c r="C86" i="16"/>
  <c r="D86" i="16"/>
  <c r="E86" i="16"/>
  <c r="F86" i="16"/>
  <c r="G86" i="16"/>
  <c r="H86" i="16"/>
  <c r="I86" i="16"/>
  <c r="J86" i="16"/>
  <c r="K86" i="16"/>
  <c r="B87" i="16"/>
  <c r="C87" i="16"/>
  <c r="D87" i="16"/>
  <c r="E87" i="16"/>
  <c r="F87" i="16"/>
  <c r="G87" i="16"/>
  <c r="H87" i="16"/>
  <c r="I87" i="16"/>
  <c r="J87" i="16"/>
  <c r="K87" i="16"/>
  <c r="B88" i="16"/>
  <c r="C88" i="16"/>
  <c r="D88" i="16"/>
  <c r="E88" i="16"/>
  <c r="F88" i="16"/>
  <c r="G88" i="16"/>
  <c r="H88" i="16"/>
  <c r="I88" i="16"/>
  <c r="J88" i="16"/>
  <c r="K88" i="16"/>
  <c r="B89" i="16"/>
  <c r="C89" i="16"/>
  <c r="D89" i="16"/>
  <c r="E89" i="16"/>
  <c r="F89" i="16"/>
  <c r="G89" i="16"/>
  <c r="H89" i="16"/>
  <c r="I89" i="16"/>
  <c r="J89" i="16"/>
  <c r="K89" i="16"/>
  <c r="B90" i="16"/>
  <c r="C90" i="16"/>
  <c r="D90" i="16"/>
  <c r="E90" i="16"/>
  <c r="F90" i="16"/>
  <c r="G90" i="16"/>
  <c r="H90" i="16"/>
  <c r="I90" i="16"/>
  <c r="J90" i="16"/>
  <c r="K90" i="16"/>
  <c r="B91" i="16"/>
  <c r="C91" i="16"/>
  <c r="D91" i="16"/>
  <c r="E91" i="16"/>
  <c r="F91" i="16"/>
  <c r="G91" i="16"/>
  <c r="H91" i="16"/>
  <c r="I91" i="16"/>
  <c r="J91" i="16"/>
  <c r="K91" i="16"/>
  <c r="B92" i="16"/>
  <c r="C92" i="16"/>
  <c r="D92" i="16"/>
  <c r="E92" i="16"/>
  <c r="F92" i="16"/>
  <c r="G92" i="16"/>
  <c r="H92" i="16"/>
  <c r="I92" i="16"/>
  <c r="J92" i="16"/>
  <c r="K92" i="16"/>
  <c r="B93" i="16"/>
  <c r="C93" i="16"/>
  <c r="D93" i="16"/>
  <c r="E93" i="16"/>
  <c r="F93" i="16"/>
  <c r="G93" i="16"/>
  <c r="H93" i="16"/>
  <c r="I93" i="16"/>
  <c r="J93" i="16"/>
  <c r="K93" i="16"/>
  <c r="B94" i="16"/>
  <c r="C94" i="16"/>
  <c r="D94" i="16"/>
  <c r="E94" i="16"/>
  <c r="F94" i="16"/>
  <c r="G94" i="16"/>
  <c r="H94" i="16"/>
  <c r="I94" i="16"/>
  <c r="J94" i="16"/>
  <c r="K94" i="16"/>
  <c r="B95" i="16"/>
  <c r="C95" i="16"/>
  <c r="D95" i="16"/>
  <c r="E95" i="16"/>
  <c r="F95" i="16"/>
  <c r="G95" i="16"/>
  <c r="H95" i="16"/>
  <c r="I95" i="16"/>
  <c r="J95" i="16"/>
  <c r="K95" i="16"/>
  <c r="B96" i="16"/>
  <c r="C96" i="16"/>
  <c r="D96" i="16"/>
  <c r="E96" i="16"/>
  <c r="F96" i="16"/>
  <c r="G96" i="16"/>
  <c r="H96" i="16"/>
  <c r="I96" i="16"/>
  <c r="J96" i="16"/>
  <c r="K96" i="16"/>
  <c r="B97" i="16"/>
  <c r="C97" i="16"/>
  <c r="D97" i="16"/>
  <c r="E97" i="16"/>
  <c r="F97" i="16"/>
  <c r="G97" i="16"/>
  <c r="H97" i="16"/>
  <c r="I97" i="16"/>
  <c r="J97" i="16"/>
  <c r="K97" i="16"/>
  <c r="B98" i="16"/>
  <c r="C98" i="16"/>
  <c r="D98" i="16"/>
  <c r="E98" i="16"/>
  <c r="F98" i="16"/>
  <c r="G98" i="16"/>
  <c r="H98" i="16"/>
  <c r="I98" i="16"/>
  <c r="J98" i="16"/>
  <c r="K98" i="16"/>
  <c r="B99" i="16"/>
  <c r="C99" i="16"/>
  <c r="D99" i="16"/>
  <c r="E99" i="16"/>
  <c r="F99" i="16"/>
  <c r="G99" i="16"/>
  <c r="H99" i="16"/>
  <c r="I99" i="16"/>
  <c r="J99" i="16"/>
  <c r="K99" i="16"/>
  <c r="B100" i="16"/>
  <c r="C100" i="16"/>
  <c r="D100" i="16"/>
  <c r="E100" i="16"/>
  <c r="F100" i="16"/>
  <c r="G100" i="16"/>
  <c r="H100" i="16"/>
  <c r="I100" i="16"/>
  <c r="J100" i="16"/>
  <c r="K100" i="16"/>
  <c r="B101" i="16"/>
  <c r="C101" i="16"/>
  <c r="D101" i="16"/>
  <c r="E101" i="16"/>
  <c r="F101" i="16"/>
  <c r="G101" i="16"/>
  <c r="H101" i="16"/>
  <c r="I101" i="16"/>
  <c r="J101" i="16"/>
  <c r="K101" i="16"/>
  <c r="B102" i="16"/>
  <c r="C102" i="16"/>
  <c r="D102" i="16"/>
  <c r="E102" i="16"/>
  <c r="F102" i="16"/>
  <c r="G102" i="16"/>
  <c r="H102" i="16"/>
  <c r="I102" i="16"/>
  <c r="J102" i="16"/>
  <c r="K102" i="16"/>
  <c r="B4" i="16"/>
  <c r="C4" i="16"/>
  <c r="D4" i="16"/>
  <c r="E4" i="16"/>
  <c r="F4" i="16"/>
  <c r="G4" i="16"/>
  <c r="H4" i="16"/>
  <c r="I4" i="16"/>
  <c r="J4" i="16"/>
  <c r="K4" i="16"/>
  <c r="B5" i="16"/>
  <c r="C5" i="16"/>
  <c r="D5" i="16"/>
  <c r="E5" i="16"/>
  <c r="F5" i="16"/>
  <c r="G5" i="16"/>
  <c r="H5" i="16"/>
  <c r="I5" i="16"/>
  <c r="J5" i="16"/>
  <c r="K5" i="16"/>
  <c r="B6" i="16"/>
  <c r="C6" i="16"/>
  <c r="D6" i="16"/>
  <c r="E6" i="16"/>
  <c r="F6" i="16"/>
  <c r="G6" i="16"/>
  <c r="H6" i="16"/>
  <c r="I6" i="16"/>
  <c r="J6" i="16"/>
  <c r="K6" i="16"/>
  <c r="B7" i="16"/>
  <c r="C7" i="16"/>
  <c r="D7" i="16"/>
  <c r="E7" i="16"/>
  <c r="F7" i="16"/>
  <c r="G7" i="16"/>
  <c r="H7" i="16"/>
  <c r="I7" i="16"/>
  <c r="J7" i="16"/>
  <c r="K7" i="16"/>
  <c r="B8" i="16"/>
  <c r="C8" i="16"/>
  <c r="D8" i="16"/>
  <c r="E8" i="16"/>
  <c r="F8" i="16"/>
  <c r="G8" i="16"/>
  <c r="H8" i="16"/>
  <c r="I8" i="16"/>
  <c r="J8" i="16"/>
  <c r="K8" i="16"/>
  <c r="B9" i="16"/>
  <c r="C9" i="16"/>
  <c r="D9" i="16"/>
  <c r="E9" i="16"/>
  <c r="F9" i="16"/>
  <c r="G9" i="16"/>
  <c r="H9" i="16"/>
  <c r="I9" i="16"/>
  <c r="J9" i="16"/>
  <c r="K9" i="16"/>
  <c r="B10" i="16"/>
  <c r="C10" i="16"/>
  <c r="D10" i="16"/>
  <c r="E10" i="16"/>
  <c r="F10" i="16"/>
  <c r="G10" i="16"/>
  <c r="H10" i="16"/>
  <c r="I10" i="16"/>
  <c r="J10" i="16"/>
  <c r="K10" i="16"/>
  <c r="B11" i="16"/>
  <c r="C11" i="16"/>
  <c r="D11" i="16"/>
  <c r="E11" i="16"/>
  <c r="F11" i="16"/>
  <c r="G11" i="16"/>
  <c r="H11" i="16"/>
  <c r="I11" i="16"/>
  <c r="J11" i="16"/>
  <c r="K11" i="16"/>
  <c r="B12" i="16"/>
  <c r="C12" i="16"/>
  <c r="D12" i="16"/>
  <c r="E12" i="16"/>
  <c r="F12" i="16"/>
  <c r="G12" i="16"/>
  <c r="H12" i="16"/>
  <c r="I12" i="16"/>
  <c r="J12" i="16"/>
  <c r="K12" i="16"/>
  <c r="B13" i="16"/>
  <c r="C13" i="16"/>
  <c r="D13" i="16"/>
  <c r="E13" i="16"/>
  <c r="F13" i="16"/>
  <c r="G13" i="16"/>
  <c r="H13" i="16"/>
  <c r="I13" i="16"/>
  <c r="J13" i="16"/>
  <c r="K13" i="16"/>
  <c r="B14" i="16"/>
  <c r="C14" i="16"/>
  <c r="D14" i="16"/>
  <c r="E14" i="16"/>
  <c r="F14" i="16"/>
  <c r="G14" i="16"/>
  <c r="H14" i="16"/>
  <c r="I14" i="16"/>
  <c r="J14" i="16"/>
  <c r="K14" i="16"/>
  <c r="B15" i="16"/>
  <c r="C15" i="16"/>
  <c r="D15" i="16"/>
  <c r="E15" i="16"/>
  <c r="F15" i="16"/>
  <c r="G15" i="16"/>
  <c r="H15" i="16"/>
  <c r="I15" i="16"/>
  <c r="J15" i="16"/>
  <c r="K15" i="16"/>
  <c r="B16" i="16"/>
  <c r="C16" i="16"/>
  <c r="D16" i="16"/>
  <c r="E16" i="16"/>
  <c r="F16" i="16"/>
  <c r="G16" i="16"/>
  <c r="H16" i="16"/>
  <c r="I16" i="16"/>
  <c r="J16" i="16"/>
  <c r="K16" i="16"/>
  <c r="B17" i="16"/>
  <c r="C17" i="16"/>
  <c r="D17" i="16"/>
  <c r="E17" i="16"/>
  <c r="F17" i="16"/>
  <c r="G17" i="16"/>
  <c r="H17" i="16"/>
  <c r="I17" i="16"/>
  <c r="J17" i="16"/>
  <c r="K17" i="16"/>
  <c r="B18" i="16"/>
  <c r="C18" i="16"/>
  <c r="D18" i="16"/>
  <c r="E18" i="16"/>
  <c r="F18" i="16"/>
  <c r="G18" i="16"/>
  <c r="H18" i="16"/>
  <c r="I18" i="16"/>
  <c r="J18" i="16"/>
  <c r="K18" i="16"/>
  <c r="B19" i="16"/>
  <c r="C19" i="16"/>
  <c r="D19" i="16"/>
  <c r="E19" i="16"/>
  <c r="F19" i="16"/>
  <c r="G19" i="16"/>
  <c r="H19" i="16"/>
  <c r="I19" i="16"/>
  <c r="J19" i="16"/>
  <c r="K19" i="16"/>
  <c r="B20" i="16"/>
  <c r="C20" i="16"/>
  <c r="D20" i="16"/>
  <c r="E20" i="16"/>
  <c r="F20" i="16"/>
  <c r="G20" i="16"/>
  <c r="H20" i="16"/>
  <c r="I20" i="16"/>
  <c r="J20" i="16"/>
  <c r="K20" i="16"/>
  <c r="B21" i="16"/>
  <c r="C21" i="16"/>
  <c r="D21" i="16"/>
  <c r="E21" i="16"/>
  <c r="F21" i="16"/>
  <c r="G21" i="16"/>
  <c r="H21" i="16"/>
  <c r="I21" i="16"/>
  <c r="J21" i="16"/>
  <c r="K21" i="16"/>
  <c r="B22" i="16"/>
  <c r="C22" i="16"/>
  <c r="D22" i="16"/>
  <c r="E22" i="16"/>
  <c r="F22" i="16"/>
  <c r="G22" i="16"/>
  <c r="H22" i="16"/>
  <c r="I22" i="16"/>
  <c r="J22" i="16"/>
  <c r="K22" i="16"/>
  <c r="B23" i="16"/>
  <c r="C23" i="16"/>
  <c r="D23" i="16"/>
  <c r="E23" i="16"/>
  <c r="F23" i="16"/>
  <c r="G23" i="16"/>
  <c r="H23" i="16"/>
  <c r="I23" i="16"/>
  <c r="J23" i="16"/>
  <c r="K23" i="16"/>
  <c r="B24" i="16"/>
  <c r="C24" i="16"/>
  <c r="D24" i="16"/>
  <c r="E24" i="16"/>
  <c r="F24" i="16"/>
  <c r="G24" i="16"/>
  <c r="H24" i="16"/>
  <c r="I24" i="16"/>
  <c r="J24" i="16"/>
  <c r="K24" i="16"/>
  <c r="B25" i="16"/>
  <c r="C25" i="16"/>
  <c r="D25" i="16"/>
  <c r="E25" i="16"/>
  <c r="F25" i="16"/>
  <c r="G25" i="16"/>
  <c r="H25" i="16"/>
  <c r="I25" i="16"/>
  <c r="J25" i="16"/>
  <c r="K25" i="16"/>
  <c r="B26" i="16"/>
  <c r="C26" i="16"/>
  <c r="D26" i="16"/>
  <c r="E26" i="16"/>
  <c r="F26" i="16"/>
  <c r="G26" i="16"/>
  <c r="H26" i="16"/>
  <c r="I26" i="16"/>
  <c r="J26" i="16"/>
  <c r="K26" i="16"/>
  <c r="B27" i="16"/>
  <c r="C27" i="16"/>
  <c r="D27" i="16"/>
  <c r="E27" i="16"/>
  <c r="F27" i="16"/>
  <c r="G27" i="16"/>
  <c r="H27" i="16"/>
  <c r="I27" i="16"/>
  <c r="J27" i="16"/>
  <c r="K27" i="16"/>
  <c r="B28" i="16"/>
  <c r="C28" i="16"/>
  <c r="D28" i="16"/>
  <c r="E28" i="16"/>
  <c r="F28" i="16"/>
  <c r="G28" i="16"/>
  <c r="H28" i="16"/>
  <c r="I28" i="16"/>
  <c r="J28" i="16"/>
  <c r="K28" i="16"/>
  <c r="B29" i="16"/>
  <c r="C29" i="16"/>
  <c r="D29" i="16"/>
  <c r="E29" i="16"/>
  <c r="F29" i="16"/>
  <c r="G29" i="16"/>
  <c r="H29" i="16"/>
  <c r="I29" i="16"/>
  <c r="J29" i="16"/>
  <c r="K29" i="16"/>
  <c r="B30" i="16"/>
  <c r="C30" i="16"/>
  <c r="D30" i="16"/>
  <c r="E30" i="16"/>
  <c r="F30" i="16"/>
  <c r="G30" i="16"/>
  <c r="H30" i="16"/>
  <c r="I30" i="16"/>
  <c r="J30" i="16"/>
  <c r="K30" i="16"/>
  <c r="B31" i="16"/>
  <c r="C31" i="16"/>
  <c r="D31" i="16"/>
  <c r="E31" i="16"/>
  <c r="F31" i="16"/>
  <c r="G31" i="16"/>
  <c r="H31" i="16"/>
  <c r="I31" i="16"/>
  <c r="J31" i="16"/>
  <c r="K31" i="16"/>
  <c r="B32" i="16"/>
  <c r="C32" i="16"/>
  <c r="D32" i="16"/>
  <c r="E32" i="16"/>
  <c r="F32" i="16"/>
  <c r="G32" i="16"/>
  <c r="H32" i="16"/>
  <c r="I32" i="16"/>
  <c r="J32" i="16"/>
  <c r="K32" i="16"/>
  <c r="B33" i="16"/>
  <c r="C33" i="16"/>
  <c r="D33" i="16"/>
  <c r="E33" i="16"/>
  <c r="F33" i="16"/>
  <c r="G33" i="16"/>
  <c r="H33" i="16"/>
  <c r="I33" i="16"/>
  <c r="J33" i="16"/>
  <c r="K33" i="16"/>
  <c r="B34" i="16"/>
  <c r="C34" i="16"/>
  <c r="D34" i="16"/>
  <c r="E34" i="16"/>
  <c r="F34" i="16"/>
  <c r="G34" i="16"/>
  <c r="H34" i="16"/>
  <c r="I34" i="16"/>
  <c r="J34" i="16"/>
  <c r="K34" i="16"/>
  <c r="B35" i="16"/>
  <c r="C35" i="16"/>
  <c r="D35" i="16"/>
  <c r="E35" i="16"/>
  <c r="F35" i="16"/>
  <c r="G35" i="16"/>
  <c r="H35" i="16"/>
  <c r="I35" i="16"/>
  <c r="J35" i="16"/>
  <c r="K35" i="16"/>
  <c r="B36" i="16"/>
  <c r="C36" i="16"/>
  <c r="D36" i="16"/>
  <c r="E36" i="16"/>
  <c r="F36" i="16"/>
  <c r="G36" i="16"/>
  <c r="H36" i="16"/>
  <c r="I36" i="16"/>
  <c r="J36" i="16"/>
  <c r="K36" i="16"/>
  <c r="B37" i="16"/>
  <c r="C37" i="16"/>
  <c r="D37" i="16"/>
  <c r="E37" i="16"/>
  <c r="F37" i="16"/>
  <c r="G37" i="16"/>
  <c r="H37" i="16"/>
  <c r="I37" i="16"/>
  <c r="J37" i="16"/>
  <c r="K37" i="16"/>
  <c r="C3" i="16"/>
  <c r="D3" i="16"/>
  <c r="E3" i="16"/>
  <c r="F3" i="16"/>
  <c r="G3" i="16"/>
  <c r="H3" i="16"/>
  <c r="I3" i="16"/>
  <c r="J3" i="16"/>
  <c r="K3" i="16"/>
  <c r="J8" i="11"/>
  <c r="G18" i="11"/>
  <c r="D3" i="5"/>
  <c r="D4" i="5"/>
  <c r="D5" i="5"/>
  <c r="D6" i="5"/>
  <c r="D7" i="5"/>
  <c r="D8" i="5"/>
  <c r="D9" i="5"/>
  <c r="A3" i="14"/>
  <c r="A4" i="14"/>
  <c r="A5" i="14"/>
  <c r="A6" i="14"/>
  <c r="A7" i="14"/>
  <c r="F7" i="14"/>
  <c r="F8" i="14"/>
  <c r="A9" i="14"/>
  <c r="F9" i="14"/>
  <c r="F10" i="14"/>
  <c r="A11" i="14"/>
  <c r="F11" i="14"/>
  <c r="A12" i="14"/>
  <c r="F12" i="14"/>
  <c r="A13" i="14"/>
  <c r="F13" i="14"/>
  <c r="A14" i="14"/>
  <c r="F14" i="14"/>
  <c r="A15" i="14"/>
  <c r="F15" i="14"/>
  <c r="A16" i="14"/>
  <c r="F16" i="14"/>
  <c r="A17" i="14"/>
  <c r="A18" i="14"/>
  <c r="A19" i="14"/>
  <c r="A20" i="14"/>
  <c r="A22" i="14"/>
  <c r="A23" i="14"/>
  <c r="A24" i="14"/>
  <c r="A25" i="14"/>
  <c r="A26" i="14"/>
  <c r="A27" i="14"/>
  <c r="A28" i="14"/>
  <c r="A29" i="14"/>
  <c r="A30" i="14"/>
  <c r="E4" i="15"/>
  <c r="I4" i="15"/>
  <c r="C2" i="17" s="1"/>
  <c r="E5" i="15"/>
  <c r="G5" i="15" s="1"/>
  <c r="H5" i="15" s="1"/>
  <c r="J5" i="15" s="1"/>
  <c r="D3" i="17" s="1"/>
  <c r="I5" i="15"/>
  <c r="C3" i="17" s="1"/>
  <c r="E6" i="15"/>
  <c r="G6" i="15" s="1"/>
  <c r="H6" i="15" s="1"/>
  <c r="J6" i="15" s="1"/>
  <c r="D4" i="17" s="1"/>
  <c r="I6" i="15"/>
  <c r="C4" i="17" s="1"/>
  <c r="E7" i="15"/>
  <c r="G7" i="15" s="1"/>
  <c r="H7" i="15" s="1"/>
  <c r="J7" i="15" s="1"/>
  <c r="D5" i="17" s="1"/>
  <c r="F7" i="15"/>
  <c r="I7" i="15"/>
  <c r="C5" i="17" s="1"/>
  <c r="E8" i="15"/>
  <c r="G8" i="15" s="1"/>
  <c r="H8" i="15" s="1"/>
  <c r="J8" i="15" s="1"/>
  <c r="D6" i="17" s="1"/>
  <c r="I8" i="15"/>
  <c r="C6" i="17" s="1"/>
  <c r="I16" i="17"/>
  <c r="K12" i="18"/>
  <c r="L6" i="18" s="1"/>
  <c r="C13" i="18"/>
  <c r="D13" i="18"/>
  <c r="D15" i="18" s="1"/>
  <c r="K13" i="18"/>
  <c r="D14" i="18"/>
  <c r="I14" i="18"/>
  <c r="G6" i="18" s="1"/>
  <c r="I6" i="18" s="1"/>
  <c r="K14" i="18"/>
  <c r="B18" i="19"/>
  <c r="A5" i="21" l="1"/>
  <c r="G4" i="18"/>
  <c r="H4" i="18" s="1"/>
  <c r="G2" i="18"/>
  <c r="I2" i="18" s="1"/>
  <c r="F6" i="15"/>
  <c r="D22" i="18"/>
  <c r="H2" i="18"/>
  <c r="H6" i="18"/>
  <c r="G3" i="18"/>
  <c r="L7" i="18"/>
  <c r="L8" i="18" s="1"/>
  <c r="M8" i="18" s="1"/>
  <c r="K16" i="18" s="1"/>
  <c r="K4" i="18"/>
  <c r="G5" i="18"/>
  <c r="G19" i="11"/>
  <c r="F8" i="15"/>
  <c r="G4" i="15"/>
  <c r="H4" i="15" s="1"/>
  <c r="J4" i="15" s="1"/>
  <c r="F4" i="15"/>
  <c r="K10" i="18"/>
  <c r="F5" i="15"/>
  <c r="I4" i="18"/>
  <c r="C13" i="17"/>
  <c r="C14" i="17"/>
  <c r="I13" i="17"/>
  <c r="A20" i="19"/>
  <c r="B19" i="19"/>
  <c r="H22" i="18"/>
  <c r="H21" i="18"/>
  <c r="L22" i="18" s="1"/>
  <c r="G5" i="21" l="1"/>
  <c r="A6" i="21"/>
  <c r="D5" i="21"/>
  <c r="C5" i="21"/>
  <c r="E5" i="21"/>
  <c r="B5" i="21"/>
  <c r="F5" i="21"/>
  <c r="H5" i="18"/>
  <c r="I5" i="18"/>
  <c r="H3" i="18"/>
  <c r="I3" i="18"/>
  <c r="K8" i="18" s="1"/>
  <c r="G20" i="11"/>
  <c r="A21" i="19"/>
  <c r="B20" i="19"/>
  <c r="D2" i="17"/>
  <c r="I10" i="15"/>
  <c r="I11" i="15"/>
  <c r="C6" i="21" l="1"/>
  <c r="E6" i="21"/>
  <c r="F6" i="21"/>
  <c r="G6" i="21"/>
  <c r="D6" i="21"/>
  <c r="A7" i="21"/>
  <c r="B6" i="21"/>
  <c r="G21" i="11"/>
  <c r="G22" i="11" s="1"/>
  <c r="G23" i="11" s="1"/>
  <c r="D20" i="18"/>
  <c r="K11" i="18"/>
  <c r="K4" i="15"/>
  <c r="K8" i="15"/>
  <c r="K7" i="15"/>
  <c r="K6" i="15"/>
  <c r="K5" i="15"/>
  <c r="F16" i="15"/>
  <c r="F17" i="15"/>
  <c r="F15" i="15"/>
  <c r="D13" i="17"/>
  <c r="G15" i="17"/>
  <c r="I12" i="17"/>
  <c r="G14" i="17"/>
  <c r="I14" i="17"/>
  <c r="D14" i="17"/>
  <c r="A22" i="19"/>
  <c r="B21" i="19"/>
  <c r="L17" i="11" l="1" a="1"/>
  <c r="L20" i="11" s="1"/>
  <c r="B7" i="21"/>
  <c r="E7" i="21"/>
  <c r="G7" i="21"/>
  <c r="F7" i="21"/>
  <c r="D7" i="21"/>
  <c r="A8" i="21"/>
  <c r="C7" i="21"/>
  <c r="I17" i="11" a="1"/>
  <c r="I23" i="11" s="1"/>
  <c r="J20" i="18"/>
  <c r="I16" i="18"/>
  <c r="D21" i="18"/>
  <c r="J21" i="18" s="1"/>
  <c r="A23" i="19"/>
  <c r="B22" i="19"/>
  <c r="D22" i="17"/>
  <c r="I4" i="17"/>
  <c r="E4" i="17"/>
  <c r="E5" i="17"/>
  <c r="E6" i="17"/>
  <c r="E3" i="17"/>
  <c r="E2" i="17"/>
  <c r="I10" i="17"/>
  <c r="F21" i="17"/>
  <c r="J22" i="17" s="1"/>
  <c r="F22" i="17"/>
  <c r="D15" i="17"/>
  <c r="L22" i="11" l="1"/>
  <c r="L21" i="11"/>
  <c r="L24" i="11"/>
  <c r="L23" i="11"/>
  <c r="L17" i="11"/>
  <c r="L18" i="11"/>
  <c r="L19" i="11"/>
  <c r="A9" i="21"/>
  <c r="E8" i="21"/>
  <c r="F8" i="21"/>
  <c r="G8" i="21"/>
  <c r="D8" i="21"/>
  <c r="C8" i="21"/>
  <c r="B8" i="21"/>
  <c r="I22" i="11"/>
  <c r="I17" i="11"/>
  <c r="I19" i="11"/>
  <c r="I18" i="11"/>
  <c r="I21" i="11"/>
  <c r="I24" i="11"/>
  <c r="I20" i="11"/>
  <c r="L20" i="18"/>
  <c r="F6" i="17"/>
  <c r="G6" i="17"/>
  <c r="A24" i="19"/>
  <c r="B23" i="19"/>
  <c r="F5" i="17"/>
  <c r="G5" i="17"/>
  <c r="F4" i="17"/>
  <c r="G4" i="17"/>
  <c r="F3" i="17"/>
  <c r="G3" i="17"/>
  <c r="F2" i="17"/>
  <c r="G2" i="17"/>
  <c r="C9" i="21" l="1"/>
  <c r="B9" i="21"/>
  <c r="F9" i="21"/>
  <c r="A10" i="21"/>
  <c r="E9" i="21"/>
  <c r="G9" i="21"/>
  <c r="D9" i="21"/>
  <c r="A23" i="18"/>
  <c r="L23" i="18"/>
  <c r="I8" i="17"/>
  <c r="D20" i="17"/>
  <c r="I11" i="17"/>
  <c r="A25" i="19"/>
  <c r="B24" i="19"/>
  <c r="G10" i="21" l="1"/>
  <c r="B10" i="21"/>
  <c r="A11" i="21"/>
  <c r="D10" i="21"/>
  <c r="F10" i="21"/>
  <c r="C10" i="21"/>
  <c r="E10" i="21"/>
  <c r="G16" i="17"/>
  <c r="H20" i="17"/>
  <c r="D21" i="17"/>
  <c r="H21" i="17" s="1"/>
  <c r="A26" i="19"/>
  <c r="B25" i="19"/>
  <c r="A12" i="21" l="1"/>
  <c r="G11" i="21"/>
  <c r="B11" i="21"/>
  <c r="D11" i="21"/>
  <c r="E11" i="21"/>
  <c r="C11" i="21"/>
  <c r="F11" i="21"/>
  <c r="A27" i="19"/>
  <c r="B26" i="19"/>
  <c r="J20" i="17"/>
  <c r="A13" i="21" l="1"/>
  <c r="D12" i="21"/>
  <c r="E12" i="21"/>
  <c r="C12" i="21"/>
  <c r="F12" i="21"/>
  <c r="B12" i="21"/>
  <c r="G12" i="21"/>
  <c r="A28" i="19"/>
  <c r="B27" i="19"/>
  <c r="A23" i="17"/>
  <c r="J23" i="17"/>
  <c r="G13" i="21" l="1"/>
  <c r="E13" i="21"/>
  <c r="C13" i="21"/>
  <c r="A14" i="21"/>
  <c r="F13" i="21"/>
  <c r="D13" i="21"/>
  <c r="B13" i="21"/>
  <c r="A29" i="19"/>
  <c r="B28" i="19"/>
  <c r="A15" i="21" l="1"/>
  <c r="D14" i="21"/>
  <c r="E14" i="21"/>
  <c r="F14" i="21"/>
  <c r="G14" i="21"/>
  <c r="C14" i="21"/>
  <c r="B14" i="21"/>
  <c r="A30" i="19"/>
  <c r="B29" i="19"/>
  <c r="G15" i="21" l="1"/>
  <c r="C15" i="21"/>
  <c r="A16" i="21"/>
  <c r="B15" i="21"/>
  <c r="D15" i="21"/>
  <c r="F15" i="21"/>
  <c r="E15" i="21"/>
  <c r="A31" i="19"/>
  <c r="B30" i="19"/>
  <c r="F16" i="21" l="1"/>
  <c r="E16" i="21"/>
  <c r="A17" i="21"/>
  <c r="B16" i="21"/>
  <c r="D16" i="21"/>
  <c r="C16" i="21"/>
  <c r="G16" i="21"/>
  <c r="A32" i="19"/>
  <c r="B31" i="19"/>
  <c r="G17" i="21" l="1"/>
  <c r="E17" i="21"/>
  <c r="C17" i="21"/>
  <c r="B17" i="21"/>
  <c r="F17" i="21"/>
  <c r="D17" i="21"/>
  <c r="A18" i="21"/>
  <c r="A33" i="19"/>
  <c r="B32" i="19"/>
  <c r="A19" i="21" l="1"/>
  <c r="B18" i="21"/>
  <c r="E18" i="21"/>
  <c r="C18" i="21"/>
  <c r="F18" i="21"/>
  <c r="G18" i="21"/>
  <c r="D18" i="21"/>
  <c r="A34" i="19"/>
  <c r="B33" i="19"/>
  <c r="F19" i="21" l="1"/>
  <c r="E19" i="21"/>
  <c r="G19" i="21"/>
  <c r="C19" i="21"/>
  <c r="B19" i="21"/>
  <c r="A20" i="21"/>
  <c r="D19" i="21"/>
  <c r="A35" i="19"/>
  <c r="B34" i="19"/>
  <c r="B20" i="21" l="1"/>
  <c r="F20" i="21"/>
  <c r="C20" i="21"/>
  <c r="G20" i="21"/>
  <c r="A21" i="21"/>
  <c r="D20" i="21"/>
  <c r="E20" i="21"/>
  <c r="A36" i="19"/>
  <c r="B35" i="19"/>
  <c r="C21" i="21" l="1"/>
  <c r="G21" i="21"/>
  <c r="F21" i="21"/>
  <c r="E21" i="21"/>
  <c r="B21" i="21"/>
  <c r="D21" i="21"/>
  <c r="A22" i="21"/>
  <c r="A37" i="19"/>
  <c r="B36" i="19"/>
  <c r="D22" i="21" l="1"/>
  <c r="F22" i="21"/>
  <c r="B22" i="21"/>
  <c r="C22" i="21"/>
  <c r="E22" i="21"/>
  <c r="G22" i="21"/>
  <c r="A23" i="21"/>
  <c r="A38" i="19"/>
  <c r="B37" i="19"/>
  <c r="G23" i="21" l="1"/>
  <c r="E23" i="21"/>
  <c r="D23" i="21"/>
  <c r="A24" i="21"/>
  <c r="C23" i="21"/>
  <c r="B23" i="21"/>
  <c r="F23" i="21"/>
  <c r="A39" i="19"/>
  <c r="B38" i="19"/>
  <c r="C24" i="21" l="1"/>
  <c r="F24" i="21"/>
  <c r="B24" i="21"/>
  <c r="A25" i="21"/>
  <c r="E24" i="21"/>
  <c r="G24" i="21"/>
  <c r="D24" i="21"/>
  <c r="A40" i="19"/>
  <c r="B39" i="19"/>
  <c r="E25" i="21" l="1"/>
  <c r="F25" i="21"/>
  <c r="A26" i="21"/>
  <c r="D25" i="21"/>
  <c r="G25" i="21"/>
  <c r="B25" i="21"/>
  <c r="C25" i="21"/>
  <c r="A41" i="19"/>
  <c r="B40" i="19"/>
  <c r="A27" i="21" l="1"/>
  <c r="D26" i="21"/>
  <c r="B26" i="21"/>
  <c r="G26" i="21"/>
  <c r="F26" i="21"/>
  <c r="C26" i="21"/>
  <c r="E26" i="21"/>
  <c r="A42" i="19"/>
  <c r="B41" i="19"/>
  <c r="G27" i="21" l="1"/>
  <c r="C27" i="21"/>
  <c r="A28" i="21"/>
  <c r="B27" i="21"/>
  <c r="D27" i="21"/>
  <c r="E27" i="21"/>
  <c r="F27" i="21"/>
  <c r="A43" i="19"/>
  <c r="B42" i="19"/>
  <c r="F28" i="21" l="1"/>
  <c r="D28" i="21"/>
  <c r="A29" i="21"/>
  <c r="C28" i="21"/>
  <c r="B28" i="21"/>
  <c r="E28" i="21"/>
  <c r="G28" i="21"/>
  <c r="A44" i="19"/>
  <c r="B43" i="19"/>
  <c r="G29" i="21" l="1"/>
  <c r="F29" i="21"/>
  <c r="B29" i="21"/>
  <c r="D29" i="21"/>
  <c r="E29" i="21"/>
  <c r="C29" i="21"/>
  <c r="A30" i="21"/>
  <c r="A45" i="19"/>
  <c r="B44" i="19"/>
  <c r="A31" i="21" l="1"/>
  <c r="D30" i="21"/>
  <c r="E30" i="21"/>
  <c r="B30" i="21"/>
  <c r="F30" i="21"/>
  <c r="C30" i="21"/>
  <c r="G30" i="21"/>
  <c r="A46" i="19"/>
  <c r="B45" i="19"/>
  <c r="D31" i="21" l="1"/>
  <c r="G31" i="21"/>
  <c r="C31" i="21"/>
  <c r="A32" i="21"/>
  <c r="E31" i="21"/>
  <c r="F31" i="21"/>
  <c r="B31" i="21"/>
  <c r="A47" i="19"/>
  <c r="B46" i="19"/>
  <c r="A33" i="21" l="1"/>
  <c r="C32" i="21"/>
  <c r="E32" i="21"/>
  <c r="F32" i="21"/>
  <c r="D32" i="21"/>
  <c r="B32" i="21"/>
  <c r="G32" i="21"/>
  <c r="B47" i="19"/>
  <c r="A48" i="19"/>
  <c r="D33" i="21" l="1"/>
  <c r="G33" i="21"/>
  <c r="E33" i="21"/>
  <c r="A34" i="21"/>
  <c r="B33" i="21"/>
  <c r="F33" i="21"/>
  <c r="C33" i="21"/>
  <c r="A49" i="19"/>
  <c r="B48" i="19"/>
  <c r="C34" i="21" l="1"/>
  <c r="F34" i="21"/>
  <c r="E34" i="21"/>
  <c r="B34" i="21"/>
  <c r="D34" i="21"/>
  <c r="A35" i="21"/>
  <c r="G34" i="21"/>
  <c r="A50" i="19"/>
  <c r="B49" i="19"/>
  <c r="C35" i="21" l="1"/>
  <c r="E35" i="21"/>
  <c r="F35" i="21"/>
  <c r="B35" i="21"/>
  <c r="A36" i="21"/>
  <c r="D35" i="21"/>
  <c r="G35" i="21"/>
  <c r="B50" i="19"/>
  <c r="A51" i="19"/>
  <c r="G36" i="21" l="1"/>
  <c r="F36" i="21"/>
  <c r="D36" i="21"/>
  <c r="C36" i="21"/>
  <c r="A37" i="21"/>
  <c r="B36" i="21"/>
  <c r="E36" i="21"/>
  <c r="A52" i="19"/>
  <c r="B52" i="19" s="1"/>
  <c r="B51" i="19"/>
  <c r="E37" i="21" l="1"/>
  <c r="C37" i="21"/>
  <c r="F37" i="21"/>
  <c r="G37" i="21"/>
  <c r="B37" i="21"/>
  <c r="A38" i="21"/>
  <c r="D37" i="21"/>
  <c r="D38" i="21" l="1"/>
  <c r="E38" i="21"/>
  <c r="F38" i="21"/>
  <c r="G38" i="21"/>
  <c r="C38" i="21"/>
  <c r="B38" i="21"/>
</calcChain>
</file>

<file path=xl/sharedStrings.xml><?xml version="1.0" encoding="utf-8"?>
<sst xmlns="http://schemas.openxmlformats.org/spreadsheetml/2006/main" count="757" uniqueCount="509">
  <si>
    <t>Rep</t>
  </si>
  <si>
    <t>Salt</t>
  </si>
  <si>
    <t>Germination</t>
  </si>
  <si>
    <t>Hight</t>
  </si>
  <si>
    <t>Treatment</t>
  </si>
  <si>
    <t>Replication</t>
  </si>
  <si>
    <t>Weight</t>
  </si>
  <si>
    <t>Treat A</t>
  </si>
  <si>
    <t>Treat B</t>
  </si>
  <si>
    <t>Treat C</t>
  </si>
  <si>
    <t>Weight in Kg</t>
  </si>
  <si>
    <t>Sex</t>
  </si>
  <si>
    <t>Male</t>
  </si>
  <si>
    <t>Female</t>
  </si>
  <si>
    <t>Total</t>
  </si>
  <si>
    <t>Grand Total</t>
  </si>
  <si>
    <t>Average of Weight in Kg</t>
  </si>
  <si>
    <t>Month</t>
  </si>
  <si>
    <t>Receipts</t>
  </si>
  <si>
    <t>March</t>
  </si>
  <si>
    <t>April</t>
  </si>
  <si>
    <t>May</t>
  </si>
  <si>
    <t>September</t>
  </si>
  <si>
    <t>October</t>
  </si>
  <si>
    <t>November</t>
  </si>
  <si>
    <t>December</t>
  </si>
  <si>
    <t>January</t>
  </si>
  <si>
    <t>February</t>
  </si>
  <si>
    <t>گراف ترسیمی خودش ماههای بدون اطلاعات را مینویسد</t>
  </si>
  <si>
    <t>رسم scatter : هر دو ستون عددی هستند.</t>
  </si>
  <si>
    <t>افزودن Tredline</t>
  </si>
  <si>
    <t>Row</t>
  </si>
  <si>
    <t>Count of Mistakes</t>
  </si>
  <si>
    <t>Sum of Row</t>
  </si>
  <si>
    <t>Data</t>
  </si>
  <si>
    <t>Sum of Count of Mistakes</t>
  </si>
  <si>
    <t>چولگی براست</t>
  </si>
  <si>
    <t>چولگی به چپ</t>
  </si>
  <si>
    <t>برای ایجاد یک منطقه برای جدول، آنرا انتخاب کرده و در Insert روی Table کلیک کنید.</t>
  </si>
  <si>
    <t>GFR</t>
  </si>
  <si>
    <t>STATUS</t>
  </si>
  <si>
    <t>مقدار نیکوتین در 19 محلول</t>
  </si>
  <si>
    <t>کارایی واکسن BCG در مقادیر وزن بدن 170 نفر</t>
  </si>
  <si>
    <t>مرگ و میر نیویورک در سامنین 25 سال و بالاتر</t>
  </si>
  <si>
    <t>25-34</t>
  </si>
  <si>
    <t>35-44</t>
  </si>
  <si>
    <t>45-54</t>
  </si>
  <si>
    <t>55-64</t>
  </si>
  <si>
    <t>65-74</t>
  </si>
  <si>
    <t>75-84</t>
  </si>
  <si>
    <t>85-94*</t>
  </si>
  <si>
    <t>سن (سال)</t>
  </si>
  <si>
    <t>تعداد مرگ و میر</t>
  </si>
  <si>
    <t xml:space="preserve"> =Rand()</t>
  </si>
  <si>
    <t>شماره محلول</t>
  </si>
  <si>
    <t>شماره های تصادفی مورد نیاز (در اینجا 10 تا انتخاب شده اند)</t>
  </si>
  <si>
    <t>شماره محلولی که تصادفی انتخاب شده</t>
  </si>
  <si>
    <t xml:space="preserve">روشهای تولید اعداد تصادفی: </t>
  </si>
  <si>
    <t xml:space="preserve"> =Rand()*(Max-Min)+Min</t>
  </si>
  <si>
    <t xml:space="preserve"> =Rand()*100   or   1000</t>
  </si>
  <si>
    <t>با دو بار کلیک فوری در یک سلول و سپس زدن Enter، یا انتخاب تمام صفحه و کلیک روی لبه های جدول، اعداد تصادفی بوجود خواهند آمد</t>
  </si>
  <si>
    <t>ایجاد جدول فراوانی با Pivot Table</t>
  </si>
  <si>
    <t>ابتدا انتخاب داده ها، سپس Insert و سپس Pivot Table</t>
  </si>
  <si>
    <t>آنگاه تیک زدن موارد (مثل Sex و Weight)</t>
  </si>
  <si>
    <t>برای نمودار، در حین فعال بودن جدول Pivot، کلیک روی درج Chart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</si>
  <si>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</si>
  <si>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</si>
  <si>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</si>
  <si>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</si>
  <si>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</si>
  <si>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</si>
  <si>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</si>
  <si>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</si>
  <si>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</si>
  <si>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</si>
  <si>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</si>
  <si>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</si>
  <si>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</si>
  <si>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</si>
  <si>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k=</t>
  </si>
  <si>
    <t>گرد کردن K</t>
  </si>
  <si>
    <t xml:space="preserve"> =Round(Number, اعشار)</t>
  </si>
  <si>
    <t xml:space="preserve"> =1+3.322*log10(تعداد)</t>
  </si>
  <si>
    <t>I=</t>
  </si>
  <si>
    <t>گرد کردن فاصله</t>
  </si>
  <si>
    <t xml:space="preserve"> =(Rangle)/K</t>
  </si>
  <si>
    <t>فواصل مربوط به هیستوگرام یا جدول فراوانی</t>
  </si>
  <si>
    <t>این فواصل از کوچکترین عدد شروع میشود (به تعداد 8 تا)</t>
  </si>
  <si>
    <t>تهیه جدول آمار توصیفی با روش زیر:</t>
  </si>
  <si>
    <t>Data -&gt; Data Analysis -&gt; Descriptive Analysis</t>
  </si>
  <si>
    <t>45-55</t>
  </si>
  <si>
    <t>فراوانی</t>
  </si>
  <si>
    <t>56-65</t>
  </si>
  <si>
    <t>66-75</t>
  </si>
  <si>
    <t>76-85</t>
  </si>
  <si>
    <t>86-95</t>
  </si>
  <si>
    <t>96-105</t>
  </si>
  <si>
    <t>106-115</t>
  </si>
  <si>
    <t>روش تولید اعداد تصادفی به تعداد معین</t>
  </si>
  <si>
    <t>Data  --&gt;  Data Analysis  --&gt; Randon Number Generation</t>
  </si>
  <si>
    <t>فواصل</t>
  </si>
  <si>
    <t>&gt;115</t>
  </si>
  <si>
    <t>Aflatoxin B1</t>
  </si>
  <si>
    <t>Dose</t>
  </si>
  <si>
    <t>آنالیز پروبیت</t>
  </si>
  <si>
    <t>Probit Analysis</t>
  </si>
  <si>
    <t>تعداد در معرض آزمایش</t>
  </si>
  <si>
    <t>تعداد پاسخ (مرگ)</t>
  </si>
  <si>
    <t>نسبت پاسخ (تعداد مرده ها به تعداد کل در هر غلظت)</t>
  </si>
  <si>
    <t>حذف 1 از نسبت پاسخ برای حصول محاسبه صحیح</t>
  </si>
  <si>
    <t>Slope=</t>
  </si>
  <si>
    <t>لگاریتم غلظت (دز)</t>
  </si>
  <si>
    <t>توجه: نسبت پاسخ نباید اعداد صفر و 1 باشد. بجای صفر عدد 0.01 و بجای 1 عدد 0.99 را باید جایگزین کرد. همچنین، در محاسبات و نمودار، اگر غلظت صفر (شاهد، کنترل) وجود داشته، آن را حذف کنید.</t>
  </si>
  <si>
    <t>Intercept=</t>
  </si>
  <si>
    <t>غلظت (دز) ppm</t>
  </si>
  <si>
    <t>Exposed</t>
  </si>
  <si>
    <t>Response (Tumor)</t>
  </si>
  <si>
    <t>درصد پاسخ (%)</t>
  </si>
  <si>
    <t>y = 1.8428x + 2.7988</t>
  </si>
  <si>
    <t>y = Slope X + Intercept</t>
  </si>
  <si>
    <t>x = (y - intercept) / Slope</t>
  </si>
  <si>
    <t>Lethal Dose</t>
  </si>
  <si>
    <t xml:space="preserve">آنتی لگاریتم = </t>
  </si>
  <si>
    <t>برای بدست آوردن LD50 باید آنتی لگاریتم هر لگاریتم دز کشندگی بدست آید.</t>
  </si>
  <si>
    <r>
      <t>LD</t>
    </r>
    <r>
      <rPr>
        <b/>
        <vertAlign val="subscript"/>
        <sz val="11"/>
        <rFont val="Arial"/>
        <family val="2"/>
      </rPr>
      <t>25</t>
    </r>
  </si>
  <si>
    <r>
      <t>LD</t>
    </r>
    <r>
      <rPr>
        <b/>
        <vertAlign val="subscript"/>
        <sz val="11"/>
        <rFont val="Arial"/>
        <family val="2"/>
      </rPr>
      <t>75</t>
    </r>
  </si>
  <si>
    <r>
      <t>LD</t>
    </r>
    <r>
      <rPr>
        <b/>
        <vertAlign val="subscript"/>
        <sz val="12"/>
        <rFont val="Arial"/>
        <family val="2"/>
      </rPr>
      <t>50</t>
    </r>
  </si>
  <si>
    <t>Probit = y</t>
  </si>
  <si>
    <t xml:space="preserve"> =Power(10,y)</t>
  </si>
  <si>
    <t>پروبیت</t>
  </si>
  <si>
    <t>رگرسیون</t>
  </si>
  <si>
    <t>مربوط به رگرسیون حاصله</t>
  </si>
  <si>
    <t>ANOVA</t>
  </si>
  <si>
    <t>SS</t>
  </si>
  <si>
    <t>df</t>
  </si>
  <si>
    <t>MS</t>
  </si>
  <si>
    <t>F</t>
  </si>
  <si>
    <t>P-value</t>
  </si>
  <si>
    <t>SUMMARY OUTPUT</t>
  </si>
  <si>
    <t>Regression Statistics</t>
  </si>
  <si>
    <t>Multiple R</t>
  </si>
  <si>
    <t>R Square</t>
  </si>
  <si>
    <t>Adjusted R Square</t>
  </si>
  <si>
    <t>Observations</t>
  </si>
  <si>
    <t>Regression</t>
  </si>
  <si>
    <t>Residual</t>
  </si>
  <si>
    <t>Intercept</t>
  </si>
  <si>
    <t>Significance F</t>
  </si>
  <si>
    <t>Coefficients</t>
  </si>
  <si>
    <t>t Stat</t>
  </si>
  <si>
    <t>Lower 95%</t>
  </si>
  <si>
    <t>Upper 95%</t>
  </si>
  <si>
    <t>Lower 95.0%</t>
  </si>
  <si>
    <t>Upper 95.0%</t>
  </si>
  <si>
    <t>X Variable 1</t>
  </si>
  <si>
    <r>
      <rPr>
        <b/>
        <sz val="12"/>
        <color indexed="10"/>
        <rFont val="Arial"/>
        <family val="2"/>
      </rPr>
      <t>رگرسیون:</t>
    </r>
    <r>
      <rPr>
        <b/>
        <sz val="12"/>
        <rFont val="Arial"/>
        <family val="2"/>
      </rPr>
      <t xml:space="preserve"> لگاریتم دز و پروبیت</t>
    </r>
  </si>
  <si>
    <t>حذف 0 از نسبت پاسخ برای حصول محاسبه صحیح</t>
  </si>
  <si>
    <t>توجه: بهتر  است که غلظتهای آزمایشی را بصورت دو برابری از هم بکار بریم (1، 2، 4، 8، 16، 32، 64، و ...)</t>
  </si>
  <si>
    <r>
      <t>Probit 4.33 = 2.5% Killed = LD</t>
    </r>
    <r>
      <rPr>
        <vertAlign val="subscript"/>
        <sz val="10"/>
        <rFont val="Arial"/>
        <family val="2"/>
      </rPr>
      <t>25</t>
    </r>
  </si>
  <si>
    <r>
      <t>Probit 5.67 = 75% Killed = LD</t>
    </r>
    <r>
      <rPr>
        <vertAlign val="subscript"/>
        <sz val="10"/>
        <rFont val="Arial"/>
        <family val="2"/>
      </rPr>
      <t>75</t>
    </r>
  </si>
  <si>
    <r>
      <t>Probit 5.00 = 50% Killed = LD</t>
    </r>
    <r>
      <rPr>
        <vertAlign val="subscript"/>
        <sz val="10"/>
        <rFont val="Arial"/>
        <family val="2"/>
      </rPr>
      <t>50</t>
    </r>
  </si>
  <si>
    <t>% Killed</t>
  </si>
  <si>
    <r>
      <t xml:space="preserve">آزمون کردن در سطح </t>
    </r>
    <r>
      <rPr>
        <b/>
        <sz val="11"/>
        <color indexed="10"/>
        <rFont val="Calibri"/>
        <family val="2"/>
      </rPr>
      <t>α</t>
    </r>
  </si>
  <si>
    <t>مقدار آلفا اینجا نوشته شود</t>
  </si>
  <si>
    <t>تفاوت معنی دار بین دو گروه</t>
  </si>
  <si>
    <t>تعداد</t>
  </si>
  <si>
    <t>n=</t>
  </si>
  <si>
    <t>تعداد کل = N</t>
  </si>
  <si>
    <t>جمع اعضای هر گروه تیمار</t>
  </si>
  <si>
    <r>
      <t>Sum=T</t>
    </r>
    <r>
      <rPr>
        <b/>
        <vertAlign val="subscript"/>
        <sz val="11"/>
        <color indexed="10"/>
        <rFont val="Calibri"/>
        <family val="2"/>
      </rPr>
      <t>i</t>
    </r>
    <r>
      <rPr>
        <b/>
        <sz val="11"/>
        <color indexed="10"/>
        <rFont val="Calibri"/>
        <family val="2"/>
      </rPr>
      <t>=</t>
    </r>
  </si>
  <si>
    <t>میانگین اعضای هر گروه</t>
  </si>
  <si>
    <t>Average</t>
  </si>
  <si>
    <t>میانگین مجذور اعضای گروه</t>
  </si>
  <si>
    <t>منبع تغییرات</t>
  </si>
  <si>
    <t>تعداد گروهها = K</t>
  </si>
  <si>
    <t>K-1</t>
  </si>
  <si>
    <r>
      <t>MS</t>
    </r>
    <r>
      <rPr>
        <b/>
        <vertAlign val="subscript"/>
        <sz val="16"/>
        <color indexed="60"/>
        <rFont val="Calibri"/>
        <family val="2"/>
      </rPr>
      <t>B</t>
    </r>
  </si>
  <si>
    <t>MSB / MSE</t>
  </si>
  <si>
    <t>درون گروهی (خطا)</t>
  </si>
  <si>
    <t>N-K</t>
  </si>
  <si>
    <r>
      <t>MS</t>
    </r>
    <r>
      <rPr>
        <b/>
        <vertAlign val="subscript"/>
        <sz val="16"/>
        <color indexed="60"/>
        <rFont val="Calibri"/>
        <family val="2"/>
      </rPr>
      <t>E</t>
    </r>
  </si>
  <si>
    <t>کل</t>
  </si>
  <si>
    <t>N-1</t>
  </si>
  <si>
    <r>
      <t>F</t>
    </r>
    <r>
      <rPr>
        <b/>
        <vertAlign val="subscript"/>
        <sz val="11"/>
        <color indexed="60"/>
        <rFont val="Calibri"/>
        <family val="2"/>
      </rPr>
      <t xml:space="preserve"> </t>
    </r>
    <r>
      <rPr>
        <b/>
        <sz val="11"/>
        <color indexed="60"/>
        <rFont val="Calibri"/>
        <family val="2"/>
      </rPr>
      <t>table=</t>
    </r>
  </si>
  <si>
    <t>در سطح α=</t>
  </si>
  <si>
    <t>P Value:</t>
  </si>
  <si>
    <t>نتیجه آزمون ANOVA:</t>
  </si>
  <si>
    <t>میانگین پروبیت ها =</t>
  </si>
  <si>
    <r>
      <t>SS</t>
    </r>
    <r>
      <rPr>
        <b/>
        <vertAlign val="subscript"/>
        <sz val="16"/>
        <color indexed="10"/>
        <rFont val="Calibri"/>
        <family val="2"/>
      </rPr>
      <t>Regression (explained)</t>
    </r>
  </si>
  <si>
    <r>
      <t>SS</t>
    </r>
    <r>
      <rPr>
        <b/>
        <vertAlign val="subscript"/>
        <sz val="16"/>
        <color indexed="10"/>
        <rFont val="Calibri"/>
        <family val="2"/>
      </rPr>
      <t>Residue (Unexplained)</t>
    </r>
  </si>
  <si>
    <t>مجموع مجذور پروبیت ها</t>
  </si>
  <si>
    <t>مجموع مجذور دز ها</t>
  </si>
  <si>
    <t>گرایش خطی</t>
  </si>
  <si>
    <t>مجموع مجذور تبیین شده</t>
  </si>
  <si>
    <t>Yc-Yaverage</t>
  </si>
  <si>
    <t>SS total</t>
  </si>
  <si>
    <t>روش دیگر بدست آوردن</t>
  </si>
  <si>
    <r>
      <t>SS</t>
    </r>
    <r>
      <rPr>
        <b/>
        <vertAlign val="subscript"/>
        <sz val="16"/>
        <color indexed="10"/>
        <rFont val="Calibri"/>
        <family val="2"/>
      </rPr>
      <t>Total</t>
    </r>
  </si>
  <si>
    <t>Yi-Yc</t>
  </si>
  <si>
    <r>
      <t xml:space="preserve">SS </t>
    </r>
    <r>
      <rPr>
        <b/>
        <vertAlign val="subscript"/>
        <sz val="11"/>
        <rFont val="Arial"/>
        <family val="2"/>
      </rPr>
      <t>Residual</t>
    </r>
  </si>
  <si>
    <r>
      <t>R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=</t>
    </r>
  </si>
  <si>
    <t>نتیجه گیری: دو متغییر با هم رابطه خطی دارند.</t>
  </si>
  <si>
    <t>نتیجه گیری: بین دو متغییر رابطه خطی وجود ندارد.</t>
  </si>
  <si>
    <t>Y= (Probit - Intercept) / Slope)</t>
  </si>
  <si>
    <r>
      <t>4.33 =&gt; =norm.s.inv(</t>
    </r>
    <r>
      <rPr>
        <b/>
        <sz val="10"/>
        <color indexed="18"/>
        <rFont val="Arial"/>
        <family val="2"/>
      </rPr>
      <t>%killed/100</t>
    </r>
    <r>
      <rPr>
        <b/>
        <sz val="10"/>
        <color indexed="60"/>
        <rFont val="Arial"/>
        <family val="2"/>
      </rPr>
      <t>)+5</t>
    </r>
  </si>
  <si>
    <r>
      <t>درجه حرارت (</t>
    </r>
    <r>
      <rPr>
        <b/>
        <sz val="12"/>
        <color indexed="8"/>
        <rFont val="Comic Sans MS"/>
        <family val="4"/>
      </rPr>
      <t>x</t>
    </r>
    <r>
      <rPr>
        <b/>
        <vertAlign val="subscript"/>
        <sz val="12"/>
        <color indexed="8"/>
        <rFont val="Comic Sans MS"/>
        <family val="4"/>
      </rPr>
      <t>i</t>
    </r>
    <r>
      <rPr>
        <b/>
        <sz val="12"/>
        <color indexed="8"/>
        <rFont val="Comic Sans MS"/>
        <family val="4"/>
      </rPr>
      <t>)</t>
    </r>
  </si>
  <si>
    <r>
      <t>ضربان قلب (</t>
    </r>
    <r>
      <rPr>
        <b/>
        <sz val="12"/>
        <color indexed="8"/>
        <rFont val="Comic Sans MS"/>
        <family val="4"/>
      </rPr>
      <t>y</t>
    </r>
    <r>
      <rPr>
        <b/>
        <vertAlign val="subscript"/>
        <sz val="12"/>
        <color indexed="8"/>
        <rFont val="Comic Sans MS"/>
        <family val="4"/>
      </rPr>
      <t>i</t>
    </r>
    <r>
      <rPr>
        <b/>
        <sz val="12"/>
        <color indexed="8"/>
        <rFont val="Comic Sans MS"/>
        <family val="4"/>
      </rPr>
      <t>)</t>
    </r>
  </si>
  <si>
    <t>xy</t>
  </si>
  <si>
    <t>B(n,p)=</t>
  </si>
  <si>
    <t>چگالی احتمال تجمعی دوجمله ای آمدن عدد x با احتمال رخ دادن p در n بار آزمایش</t>
  </si>
  <si>
    <r>
      <rPr>
        <b/>
        <i/>
        <sz val="10"/>
        <rFont val="Arial"/>
        <family val="2"/>
      </rPr>
      <t>f(x)</t>
    </r>
    <r>
      <rPr>
        <b/>
        <sz val="10"/>
        <rFont val="Arial"/>
        <family val="2"/>
      </rPr>
      <t>=</t>
    </r>
    <r>
      <rPr>
        <b/>
        <i/>
        <sz val="10"/>
        <rFont val="Arial"/>
        <family val="2"/>
      </rPr>
      <t>C</t>
    </r>
    <r>
      <rPr>
        <b/>
        <sz val="10"/>
        <rFont val="Arial"/>
        <family val="2"/>
      </rPr>
      <t>(10,4)(1/6)</t>
    </r>
    <r>
      <rPr>
        <b/>
        <vertAlign val="superscript"/>
        <sz val="10"/>
        <rFont val="Arial"/>
        <family val="2"/>
      </rPr>
      <t>4</t>
    </r>
    <r>
      <rPr>
        <b/>
        <sz val="10"/>
        <rFont val="Arial"/>
        <family val="2"/>
      </rPr>
      <t>(1-1/6)</t>
    </r>
    <r>
      <rPr>
        <b/>
        <vertAlign val="superscript"/>
        <sz val="10"/>
        <rFont val="Arial"/>
        <family val="2"/>
      </rPr>
      <t>10-4</t>
    </r>
  </si>
  <si>
    <t>حداقل مقدار x که به ازای آن، معادله توزیع دوجمله ای تجمعی با احتمال داده شده، رخ خواهد داد.</t>
  </si>
  <si>
    <t>اگرماهها با تاریخ روز تایپ شوند، به عنوان ماه شناخته میشون و ماههای بدون اطلاعات نیز در نمودار خواهند آمدد</t>
  </si>
  <si>
    <t>در راست:</t>
  </si>
  <si>
    <t>در چپ: ماهها متن هستند</t>
  </si>
  <si>
    <t>فاصله ها</t>
  </si>
  <si>
    <t>مثال 29 از فصل 2 کتاب آیت</t>
  </si>
  <si>
    <t>چگالی احتمال دوجمله ای برای آمدن عدد x با احتمال رخ دادن p در n بار آزمایش</t>
  </si>
  <si>
    <t>توزیع دوجمله ای</t>
  </si>
  <si>
    <t>فرمول</t>
  </si>
  <si>
    <t>توضیحات</t>
  </si>
  <si>
    <t>مثال</t>
  </si>
  <si>
    <t>پاسخ</t>
  </si>
  <si>
    <t>در اکسل 2007 و ماقبل آن</t>
  </si>
  <si>
    <t xml:space="preserve"> =BINOMDIST(4, 10, 1/6, FALSE)</t>
  </si>
  <si>
    <t xml:space="preserve"> =BINOM.DIST(16, 20, 0.65, TRUE)</t>
  </si>
  <si>
    <r>
      <t xml:space="preserve"> =BINOM.INV(20, 0.65, </t>
    </r>
    <r>
      <rPr>
        <b/>
        <sz val="10"/>
        <color indexed="60"/>
        <rFont val="Arial"/>
        <family val="2"/>
      </rPr>
      <t>0.9556</t>
    </r>
    <r>
      <rPr>
        <sz val="10"/>
        <rFont val="Arial"/>
        <family val="2"/>
      </rPr>
      <t>)</t>
    </r>
  </si>
  <si>
    <r>
      <t xml:space="preserve"> =CRITBINOM(</t>
    </r>
    <r>
      <rPr>
        <i/>
        <sz val="10"/>
        <rFont val="Arial"/>
        <family val="2"/>
      </rPr>
      <t>n, p</t>
    </r>
    <r>
      <rPr>
        <sz val="10"/>
        <rFont val="Arial"/>
        <family val="2"/>
      </rPr>
      <t>, 1–</t>
    </r>
    <r>
      <rPr>
        <i/>
        <sz val="10"/>
        <rFont val="Arial"/>
        <family val="2"/>
      </rPr>
      <t>α</t>
    </r>
    <r>
      <rPr>
        <sz val="10"/>
        <rFont val="Arial"/>
        <family val="2"/>
      </rPr>
      <t>)</t>
    </r>
  </si>
  <si>
    <t>مورد بالا یعنی BINOM.INV</t>
  </si>
  <si>
    <t>BINOM.DIST(x, n, p, FALSE)</t>
  </si>
  <si>
    <t>BINOM.DIST(x, n, p, TRUE)</t>
  </si>
  <si>
    <t>BINOM.INV(n, p, 1-α)</t>
  </si>
  <si>
    <t>توضیح مثال</t>
  </si>
  <si>
    <t>احتمال آمدن  4 بار عدد شش در 10 بار پرتاب یک تاس چقدر میباشد؟</t>
  </si>
  <si>
    <t>احتمال آمدن 16 بار شیر در 20 بار پرتاب یک سکه نامتقارن که احتمال آمدن شیر در هر پرتاب برابر 0.65 است چقدر میباشد؟</t>
  </si>
  <si>
    <t>احتمال آمدن حداکثر 16 بار شیر در 20 بار پرتاب یک سکه نامتقارن که احتمال آمدن شیر در هر پرتاب برابر 0.65 است چقدر میباشد؟</t>
  </si>
  <si>
    <t>حداقل چند بار ممکن است شیر در 20 بار پرتاب یک سکه نامتقارن مشاهده شود در حالی که احتمال آمدن شیر در هر پرتاب برابر 0.65 است؟</t>
  </si>
  <si>
    <r>
      <t xml:space="preserve"> =BINOM.DIST(</t>
    </r>
    <r>
      <rPr>
        <b/>
        <sz val="12"/>
        <color indexed="17"/>
        <rFont val="Arial"/>
        <family val="2"/>
      </rPr>
      <t>16</t>
    </r>
    <r>
      <rPr>
        <sz val="10"/>
        <rFont val="Arial"/>
        <family val="2"/>
      </rPr>
      <t>, 20, 0.65, FALSE)</t>
    </r>
  </si>
  <si>
    <t>Weight (Kg)</t>
  </si>
  <si>
    <t>Height (Cm)</t>
  </si>
  <si>
    <t>Z Value</t>
  </si>
  <si>
    <t>توزیع نرمال</t>
  </si>
  <si>
    <r>
      <rPr>
        <i/>
        <sz val="14"/>
        <rFont val="Calibri"/>
        <family val="2"/>
      </rPr>
      <t>f</t>
    </r>
    <r>
      <rPr>
        <sz val="14"/>
        <rFont val="Calibri"/>
        <family val="2"/>
      </rPr>
      <t>(x)</t>
    </r>
  </si>
  <si>
    <t>توزیع نرمال برای یک میانگین و انحراف معیار مشخص</t>
  </si>
  <si>
    <r>
      <t>توزیع نرمال</t>
    </r>
    <r>
      <rPr>
        <b/>
        <sz val="11"/>
        <color indexed="60"/>
        <rFont val="B Koodak"/>
        <charset val="178"/>
      </rPr>
      <t xml:space="preserve"> استاندارد</t>
    </r>
    <r>
      <rPr>
        <sz val="10"/>
        <rFont val="B Koodak"/>
        <charset val="178"/>
      </rPr>
      <t xml:space="preserve">؛ مقدار (f(x برای هر مقدار z </t>
    </r>
  </si>
  <si>
    <t>NORM.S.INV(Probability)</t>
  </si>
  <si>
    <t xml:space="preserve"> =NORM.S.DIST(1.96, FALSE)</t>
  </si>
  <si>
    <t>مورد بالا در اکسل 2007</t>
  </si>
  <si>
    <t xml:space="preserve"> =NORM.S.DIST(1.96, TRUE)</t>
  </si>
  <si>
    <t>مقدار تجمعی احتمال p وقتی Z برابر است با 1.96</t>
  </si>
  <si>
    <t>مقدار (f(x وقتی Z برابر است با 1.96</t>
  </si>
  <si>
    <t xml:space="preserve"> =1-(2*(0.5-(1-NORMSDIST(1.96))))</t>
  </si>
  <si>
    <t>مقدار تجمعی α وقتی Z برابر است با 1.96_ دوطرفه</t>
  </si>
  <si>
    <t>توزیع نرمال استاندارد</t>
  </si>
  <si>
    <r>
      <t>NORM.S.DIST(</t>
    </r>
    <r>
      <rPr>
        <b/>
        <i/>
        <sz val="10"/>
        <rFont val="Arial"/>
        <family val="2"/>
      </rPr>
      <t>z</t>
    </r>
    <r>
      <rPr>
        <b/>
        <sz val="10"/>
        <rFont val="Arial"/>
        <family val="2"/>
      </rPr>
      <t>, FALSE)</t>
    </r>
  </si>
  <si>
    <r>
      <t>NORM.S.DIST(</t>
    </r>
    <r>
      <rPr>
        <b/>
        <i/>
        <sz val="10"/>
        <rFont val="Arial"/>
        <family val="2"/>
      </rPr>
      <t>z</t>
    </r>
    <r>
      <rPr>
        <b/>
        <sz val="10"/>
        <rFont val="Arial"/>
        <family val="2"/>
      </rPr>
      <t>, TRUE)</t>
    </r>
  </si>
  <si>
    <r>
      <t>NORMSDIST(</t>
    </r>
    <r>
      <rPr>
        <b/>
        <i/>
        <sz val="10"/>
        <rFont val="Arial"/>
        <family val="2"/>
      </rPr>
      <t>z</t>
    </r>
    <r>
      <rPr>
        <b/>
        <sz val="10"/>
        <rFont val="Arial"/>
        <family val="2"/>
      </rPr>
      <t>)</t>
    </r>
  </si>
  <si>
    <r>
      <t>توزیع نرمال</t>
    </r>
    <r>
      <rPr>
        <b/>
        <sz val="11"/>
        <color indexed="60"/>
        <rFont val="B Koodak"/>
        <charset val="178"/>
      </rPr>
      <t xml:space="preserve"> استاندارد</t>
    </r>
    <r>
      <rPr>
        <sz val="10"/>
        <rFont val="B Koodak"/>
        <charset val="178"/>
      </rPr>
      <t>؛ مقدار تجمعی احتمال p برای هر مقدار z _ یکطرفه</t>
    </r>
  </si>
  <si>
    <r>
      <t>توزیع نرمال</t>
    </r>
    <r>
      <rPr>
        <b/>
        <sz val="11"/>
        <color indexed="60"/>
        <rFont val="B Koodak"/>
        <charset val="178"/>
      </rPr>
      <t xml:space="preserve"> استاندارد تجمعی</t>
    </r>
    <r>
      <rPr>
        <sz val="10"/>
        <rFont val="B Koodak"/>
        <charset val="178"/>
      </rPr>
      <t>؛ مقدار z برای هر مقدار احتمال_ یکطرفه</t>
    </r>
  </si>
  <si>
    <t xml:space="preserve"> =NORM.S.INV(0.95)</t>
  </si>
  <si>
    <t xml:space="preserve"> =NORMSDIST(1.6449)</t>
  </si>
  <si>
    <t>مقدار تجمعی احتمال p وقتی Z برابر است با 1.6449</t>
  </si>
  <si>
    <t xml:space="preserve"> =1-NORM.S.DIST(1.6449, TRUE)</t>
  </si>
  <si>
    <t>مقدار تجمعی α وقتی Z برابر است با 1.6449_ یکطرفه</t>
  </si>
  <si>
    <t xml:space="preserve"> =NORM.S.INV(1-(0.05/2))</t>
  </si>
  <si>
    <t>مقدار z برای α برایر 0.05 یا احتمال 0.95 دوطرفه</t>
  </si>
  <si>
    <t>مقدار z برای α برابر 0.05 یا احتمال 0.95 یکطرفه</t>
  </si>
  <si>
    <r>
      <t xml:space="preserve">X ~ N (μ, </t>
    </r>
    <r>
      <rPr>
        <b/>
        <sz val="16"/>
        <color indexed="49"/>
        <rFont val="Symbol"/>
        <family val="1"/>
        <charset val="2"/>
      </rPr>
      <t>s</t>
    </r>
    <r>
      <rPr>
        <b/>
        <vertAlign val="superscript"/>
        <sz val="16"/>
        <color indexed="49"/>
        <rFont val="Comic Sans MS"/>
        <family val="4"/>
      </rPr>
      <t>2</t>
    </r>
    <r>
      <rPr>
        <b/>
        <sz val="16"/>
        <color indexed="49"/>
        <rFont val="Comic Sans MS"/>
        <family val="4"/>
      </rPr>
      <t>)</t>
    </r>
  </si>
  <si>
    <r>
      <t xml:space="preserve">X ~ N (0, </t>
    </r>
    <r>
      <rPr>
        <b/>
        <sz val="16"/>
        <color indexed="49"/>
        <rFont val="Symbol"/>
        <family val="1"/>
        <charset val="2"/>
      </rPr>
      <t>1</t>
    </r>
    <r>
      <rPr>
        <b/>
        <sz val="16"/>
        <color indexed="49"/>
        <rFont val="Comic Sans MS"/>
        <family val="4"/>
      </rPr>
      <t>)</t>
    </r>
  </si>
  <si>
    <t xml:space="preserve"> =NORM.DIST(22,25,SQRT(45), FALSE)</t>
  </si>
  <si>
    <t xml:space="preserve"> =NORM.DIST(22,25,SQRT(45), TRUE</t>
  </si>
  <si>
    <t>مقدار تجمعی احتمال p وقتی x برابر است با 22، میانگین 25 و واریانس 45</t>
  </si>
  <si>
    <t>مقدار (f(x وقتی x برابر است با 22، میانگین 25 و واریانس 45</t>
  </si>
  <si>
    <t xml:space="preserve"> =NORM.INV(0.975,25,SQRT(45))</t>
  </si>
  <si>
    <r>
      <t xml:space="preserve"> =NORM.INV(</t>
    </r>
    <r>
      <rPr>
        <b/>
        <sz val="10"/>
        <color indexed="60"/>
        <rFont val="Arial"/>
        <family val="2"/>
      </rPr>
      <t>Probability</t>
    </r>
    <r>
      <rPr>
        <b/>
        <sz val="10"/>
        <rFont val="Arial"/>
        <family val="2"/>
      </rPr>
      <t>,Mean, Standard.Dev)</t>
    </r>
  </si>
  <si>
    <r>
      <t xml:space="preserve"> =NORM.DIST(</t>
    </r>
    <r>
      <rPr>
        <b/>
        <sz val="10"/>
        <color indexed="60"/>
        <rFont val="Arial"/>
        <family val="2"/>
      </rPr>
      <t>x</t>
    </r>
    <r>
      <rPr>
        <b/>
        <sz val="10"/>
        <rFont val="Arial"/>
        <family val="2"/>
      </rPr>
      <t>, Mean, Standard.Dev, FALSE)</t>
    </r>
  </si>
  <si>
    <t>مقدار x برای α برابر 0.05 یا احتمال 0.95 ، با میانگین 25 و واریانس 45_ یکطرفه</t>
  </si>
  <si>
    <r>
      <rPr>
        <b/>
        <i/>
        <sz val="12"/>
        <color indexed="60"/>
        <rFont val="Arial"/>
        <family val="2"/>
      </rPr>
      <t>f</t>
    </r>
    <r>
      <rPr>
        <b/>
        <sz val="12"/>
        <color indexed="60"/>
        <rFont val="Arial"/>
        <family val="2"/>
      </rPr>
      <t>(x)=NORM.S.DIST(z, FALSE)</t>
    </r>
  </si>
  <si>
    <t>توزیع پوآسن</t>
  </si>
  <si>
    <t>POISSON.DIST(x, Mean(لاندا), FALSE)</t>
  </si>
  <si>
    <t>احتمال دقیق یک x مشخص با متوسط رخداد (میانگین، یا لاندا)</t>
  </si>
  <si>
    <t xml:space="preserve"> =POISSON.DIST(2,3, FALSE)</t>
  </si>
  <si>
    <t>احتمال دقیق آمدن عدد 2 با متوسط تعداد رخداد 3 تا (میانگین، یا لاندا)</t>
  </si>
  <si>
    <t>POISSON.DIST(x, Mean(لاندا), TRUE</t>
  </si>
  <si>
    <t>احتمال تجمعی یک x مشخص و کمتر از آن با متوسط رخداد (میانگین، یا لاندا)</t>
  </si>
  <si>
    <t>احتمال تجمعی آمدن عدد 2 و کمتر از آن با متوسط تعداد رخداد 3 تا (میانگین، یا لاندا)</t>
  </si>
  <si>
    <t>احتمال آمدن 3 یا 4 با میانگین رخداد 3</t>
  </si>
  <si>
    <t xml:space="preserve"> =POISSON.DIST(2,3, TRUE)</t>
  </si>
  <si>
    <t xml:space="preserve"> =POISSON.DIST(4,3, TRUE)-POISSON.DIST(2,3, TRUE)</t>
  </si>
  <si>
    <t>احتمال آمدن 3 یا 4 با میانگین رخداد 4</t>
  </si>
  <si>
    <t xml:space="preserve"> =POISSON.DIST(4,3, FALSE)+POISSON.DIST(3,3, FALSE)</t>
  </si>
  <si>
    <t>توزیع t دانشجویی</t>
  </si>
  <si>
    <t xml:space="preserve"> =T.DIST(2,6,FALSE)</t>
  </si>
  <si>
    <t xml:space="preserve"> =T.DIST.RT(2,6)</t>
  </si>
  <si>
    <t>توزیع t دانشجویی با دنباله راست</t>
  </si>
  <si>
    <t>توزیع t دانشجویی دوطرفه</t>
  </si>
  <si>
    <t xml:space="preserve"> =T.DIST.2T(2,6)</t>
  </si>
  <si>
    <t xml:space="preserve"> =T.DIST(2,6,TRUE)</t>
  </si>
  <si>
    <t>توزیع t دانشجویی با دنباله چپ_ غیرتجمعی</t>
  </si>
  <si>
    <t>توزیع t دانشجویی با دنباله چپ_ تجمعی</t>
  </si>
  <si>
    <t xml:space="preserve"> =T.INV(0.95,3)</t>
  </si>
  <si>
    <t>عکس توزیع دانشجویی یکطرفه- مقدار t برای توزیع t دانشجویی یکطرفه با احتمال p و درجه آزادی df</t>
  </si>
  <si>
    <t xml:space="preserve"> =T.INV.2T(0.05,3)</t>
  </si>
  <si>
    <t>عکس توزیع دانشجویی دوطرفه- مقدار t برای توزیع t دانشجویی دوطرفه با مقدار خطای α و درجه آزادی df</t>
  </si>
  <si>
    <t>مقدار t برای احتمال 0.95 و درجه آزادی 3 در آزمون یکطرفه چیست؟</t>
  </si>
  <si>
    <t>مقدار t برای خطای آلفای 0.05 (احتمال 0.95) و درجه آزادی 3 در آزمون دوطرفه چیست؟</t>
  </si>
  <si>
    <r>
      <t xml:space="preserve"> =T.INV(</t>
    </r>
    <r>
      <rPr>
        <b/>
        <sz val="10"/>
        <color indexed="60"/>
        <rFont val="Arial"/>
        <family val="2"/>
      </rPr>
      <t>Probability</t>
    </r>
    <r>
      <rPr>
        <b/>
        <sz val="10"/>
        <rFont val="Arial"/>
        <family val="2"/>
      </rPr>
      <t>, Deg-freedom)</t>
    </r>
  </si>
  <si>
    <r>
      <t xml:space="preserve"> =T.INV.2T(</t>
    </r>
    <r>
      <rPr>
        <b/>
        <sz val="10"/>
        <color indexed="60"/>
        <rFont val="Arial"/>
        <family val="2"/>
      </rPr>
      <t>α</t>
    </r>
    <r>
      <rPr>
        <b/>
        <sz val="10"/>
        <rFont val="Arial"/>
        <family val="2"/>
      </rPr>
      <t>, Deg-freedom)</t>
    </r>
  </si>
  <si>
    <r>
      <t xml:space="preserve"> =NORM.DIST(</t>
    </r>
    <r>
      <rPr>
        <b/>
        <sz val="10"/>
        <color indexed="60"/>
        <rFont val="Arial"/>
        <family val="2"/>
      </rPr>
      <t>x</t>
    </r>
    <r>
      <rPr>
        <b/>
        <sz val="10"/>
        <rFont val="Arial"/>
        <family val="2"/>
      </rPr>
      <t>, Mean, Standard.Dev, TRUE)</t>
    </r>
  </si>
  <si>
    <t xml:space="preserve"> =NORM.S.INV(($A1+K$2)/100)+5</t>
  </si>
  <si>
    <t xml:space="preserve"> =SUMSQ(F2:F11)</t>
  </si>
  <si>
    <t xml:space="preserve"> =I4-D20</t>
  </si>
  <si>
    <t xml:space="preserve"> =I14-D14^2/D13</t>
  </si>
  <si>
    <t xml:space="preserve"> =INTERCEPT(D2:D12,C2:C12)</t>
  </si>
  <si>
    <t xml:space="preserve"> =SLOPE(D2:D12,C2:C12)</t>
  </si>
  <si>
    <t xml:space="preserve"> =D20/D22</t>
  </si>
  <si>
    <t xml:space="preserve"> =SUMSQ(G2:G12)</t>
  </si>
  <si>
    <t xml:space="preserve"> =SUMSQ(D2:D12)</t>
  </si>
  <si>
    <t xml:space="preserve"> =SUMSQ(C2:C12)</t>
  </si>
  <si>
    <t xml:space="preserve"> =AVERAGE(D2:D12)</t>
  </si>
  <si>
    <t xml:space="preserve"> =SUM(D13)</t>
  </si>
  <si>
    <t xml:space="preserve"> =F.INV.RT(B4,F20,F21)</t>
  </si>
  <si>
    <t xml:space="preserve"> =F.DIST.RT(J20,F20,F21)</t>
  </si>
  <si>
    <t xml:space="preserve"> =D2-E2</t>
  </si>
  <si>
    <t xml:space="preserve"> =E2-I$12</t>
  </si>
  <si>
    <t xml:space="preserve"> =$G$15*C$2:C$12+$G$14</t>
  </si>
  <si>
    <t xml:space="preserve"> =H20/H21</t>
  </si>
  <si>
    <t>z-Test: Two Sample for Means</t>
  </si>
  <si>
    <t>Variable 1</t>
  </si>
  <si>
    <t>Variable 2</t>
  </si>
  <si>
    <t>Known Variance</t>
  </si>
  <si>
    <t>Hypothesized Mean Difference</t>
  </si>
  <si>
    <t>z</t>
  </si>
  <si>
    <t>P(Z&lt;=z) one-tail</t>
  </si>
  <si>
    <t>z Critical one-tail</t>
  </si>
  <si>
    <t>P(Z&lt;=z) two-tail</t>
  </si>
  <si>
    <t>z Critical two-tail</t>
  </si>
  <si>
    <t>علوفه 1</t>
  </si>
  <si>
    <t>علوفه 2</t>
  </si>
  <si>
    <t xml:space="preserve"> =NORM.S.INV(0.01)</t>
  </si>
  <si>
    <t xml:space="preserve"> =1-NORM.S.DIST(1.9039, TRUE)</t>
  </si>
  <si>
    <t xml:space="preserve"> =1-(2*(0.5-(1-NORMSDIST(1.9039))))</t>
  </si>
  <si>
    <t xml:space="preserve"> =NORM.S.INV(1-(0.01/2))</t>
  </si>
  <si>
    <t>t-Test: Two-Sample Assuming Equal Variances</t>
  </si>
  <si>
    <t>Variance</t>
  </si>
  <si>
    <t>Pooled Variance</t>
  </si>
  <si>
    <t>P(T&lt;=t) one-tail</t>
  </si>
  <si>
    <t>t Critical one-tail</t>
  </si>
  <si>
    <t>P(T&lt;=t) two-tail</t>
  </si>
  <si>
    <t>t Critical two-tail</t>
  </si>
  <si>
    <t xml:space="preserve"> =T.INV.2T(0.05,22)</t>
  </si>
  <si>
    <t xml:space="preserve"> =T.INV(0.95,22)</t>
  </si>
  <si>
    <r>
      <t xml:space="preserve"> =T.DIST(</t>
    </r>
    <r>
      <rPr>
        <sz val="10"/>
        <color indexed="60"/>
        <rFont val="Arial"/>
        <family val="2"/>
      </rPr>
      <t>t</t>
    </r>
    <r>
      <rPr>
        <sz val="10"/>
        <rFont val="Arial"/>
        <family val="2"/>
      </rPr>
      <t>, Deg-freedom, FALSE)</t>
    </r>
  </si>
  <si>
    <r>
      <t xml:space="preserve"> =T.DIST(</t>
    </r>
    <r>
      <rPr>
        <sz val="10"/>
        <color indexed="60"/>
        <rFont val="Arial"/>
        <family val="2"/>
      </rPr>
      <t>t</t>
    </r>
    <r>
      <rPr>
        <sz val="10"/>
        <rFont val="Arial"/>
        <family val="2"/>
      </rPr>
      <t>, Deg-freedom, TRUE)</t>
    </r>
  </si>
  <si>
    <r>
      <t xml:space="preserve"> =T.DIST.RT(</t>
    </r>
    <r>
      <rPr>
        <sz val="10"/>
        <color indexed="60"/>
        <rFont val="Arial"/>
        <family val="2"/>
      </rPr>
      <t>t</t>
    </r>
    <r>
      <rPr>
        <sz val="10"/>
        <rFont val="Arial"/>
        <family val="2"/>
      </rPr>
      <t>, Deg-freedom)</t>
    </r>
  </si>
  <si>
    <r>
      <t xml:space="preserve"> =T.DIST.2T(</t>
    </r>
    <r>
      <rPr>
        <sz val="10"/>
        <color indexed="60"/>
        <rFont val="Arial"/>
        <family val="2"/>
      </rPr>
      <t>t</t>
    </r>
    <r>
      <rPr>
        <sz val="10"/>
        <rFont val="Arial"/>
        <family val="2"/>
      </rPr>
      <t>, Deg-freedom)</t>
    </r>
  </si>
  <si>
    <t xml:space="preserve"> =T.DIST.RT(2.0686,22)</t>
  </si>
  <si>
    <t xml:space="preserve"> =T.DIST.2T(2.0686,22)</t>
  </si>
  <si>
    <t>df 10</t>
  </si>
  <si>
    <t>df 15</t>
  </si>
  <si>
    <t>df 20</t>
  </si>
  <si>
    <t>df 25</t>
  </si>
  <si>
    <t>df 30</t>
  </si>
  <si>
    <t>t Value</t>
  </si>
  <si>
    <r>
      <t xml:space="preserve"> =T.DIST(</t>
    </r>
    <r>
      <rPr>
        <b/>
        <sz val="10"/>
        <color indexed="60"/>
        <rFont val="Arial"/>
        <family val="2"/>
      </rPr>
      <t>t</t>
    </r>
    <r>
      <rPr>
        <b/>
        <sz val="10"/>
        <rFont val="Arial"/>
        <family val="2"/>
      </rPr>
      <t>, Deg-freedom, FALSE)</t>
    </r>
  </si>
  <si>
    <t>df 35</t>
  </si>
  <si>
    <t>ث</t>
  </si>
  <si>
    <t>ی</t>
  </si>
  <si>
    <t>http://excel.officetuts.net/en/examples/random-number-generator</t>
  </si>
  <si>
    <r>
      <t>Sort the results. In cell </t>
    </r>
    <r>
      <rPr>
        <sz val="11"/>
        <color rgb="FF333333"/>
        <rFont val="RobotoBold"/>
      </rPr>
      <t>B1</t>
    </r>
    <r>
      <rPr>
        <sz val="11"/>
        <color rgb="FF333333"/>
        <rFont val="RobotoRegular"/>
      </rPr>
      <t> enter the following formula.</t>
    </r>
  </si>
  <si>
    <t>=NORM.DIST(A1,180,1,FALSE)</t>
  </si>
  <si>
    <t>Click the bottom right corner of the cell to fill other cells.</t>
  </si>
  <si>
    <t>Select all the cells and choose INSERT &gt;&gt; Charts &gt;&gt; Recommended Charts. Excel chose scatter chart. It will be great for the data. Because we have 10 thousand numbers it will look like a line chart in such a small space. But as you can see we have one extreme to the left, so we can see this is a scatter chart.</t>
  </si>
  <si>
    <t>Confidence Level(95.0%)</t>
  </si>
  <si>
    <t>y = 2.2771x + 2.1164</t>
  </si>
  <si>
    <t>Probit</t>
  </si>
  <si>
    <t>Probit Table</t>
  </si>
  <si>
    <t>%Death</t>
  </si>
  <si>
    <t xml:space="preserve"> =Rond()*(31-4)+4</t>
  </si>
  <si>
    <t>فرمول انتخاب عدد تصادفی بین دو عدد (در اینجا بین 4 و 31)</t>
  </si>
  <si>
    <t>Box and Whisker Plot</t>
  </si>
  <si>
    <t>1. For example, select the range A1:A7.</t>
  </si>
  <si>
    <t xml:space="preserve"> =RANDBETWEEN(Min,Max)</t>
  </si>
  <si>
    <t>اعشاری بین صفر و یک</t>
  </si>
  <si>
    <t>اعشاری بین دو عدد دلخواه</t>
  </si>
  <si>
    <t>غیراعشاری (صحیح)</t>
  </si>
  <si>
    <t>اعشاری بین صفر تا 100 یا 1000</t>
  </si>
  <si>
    <t>روش اول: اعشاری بین 0 و 1</t>
  </si>
  <si>
    <t>روش دوم: اعشاری بین  دو عدد حداقل و حداکثر داده شده</t>
  </si>
  <si>
    <t>روش سوم: اعشاری بین 0 و 100 یا بین 0 و 1000</t>
  </si>
  <si>
    <t>روش چهارم: صحیح بین دو عدد داده شده</t>
  </si>
  <si>
    <r>
      <t>Uniform:</t>
    </r>
    <r>
      <rPr>
        <sz val="10"/>
        <rFont val="Arial"/>
        <family val="2"/>
      </rPr>
      <t xml:space="preserve"> Any number between specified high and low values.</t>
    </r>
  </si>
  <si>
    <r>
      <t>Normal:</t>
    </r>
    <r>
      <rPr>
        <sz val="10"/>
        <rFont val="Arial"/>
        <family val="2"/>
      </rPr>
      <t xml:space="preserve"> Mean and Standard deviation within a specified range.</t>
    </r>
  </si>
  <si>
    <r>
      <t>Bernoulli:</t>
    </r>
    <r>
      <rPr>
        <sz val="10"/>
        <rFont val="Arial"/>
        <family val="2"/>
      </rPr>
      <t xml:space="preserve"> Probability of success on a given trial which is either 0 or 1.</t>
    </r>
  </si>
  <si>
    <r>
      <t>Binomial:</t>
    </r>
    <r>
      <rPr>
        <sz val="10"/>
        <rFont val="Arial"/>
        <family val="2"/>
      </rPr>
      <t xml:space="preserve"> Probability of success for a number of trials.</t>
    </r>
  </si>
  <si>
    <r>
      <t>Poisson:</t>
    </r>
    <r>
      <rPr>
        <sz val="10"/>
        <rFont val="Arial"/>
        <family val="2"/>
      </rPr>
      <t xml:space="preserve"> Lambda value which is a fraction equal to 1/Mean.</t>
    </r>
  </si>
  <si>
    <r>
      <t>Patterned:</t>
    </r>
    <r>
      <rPr>
        <sz val="10"/>
        <rFont val="Arial"/>
        <family val="2"/>
      </rPr>
      <t xml:space="preserve"> Numbers have a lower and upper limit, a step, repetition rate for values and a repetition rate for the sequence.</t>
    </r>
  </si>
  <si>
    <r>
      <t>Discrete:</t>
    </r>
    <r>
      <rPr>
        <sz val="10"/>
        <rFont val="Arial"/>
        <family val="2"/>
      </rPr>
      <t xml:space="preserve"> Has a value and probability associated with it, so uses two columns to display the results, the sum of probabilities should be 1.</t>
    </r>
  </si>
  <si>
    <t>نعناع</t>
  </si>
  <si>
    <t xml:space="preserve">زیره </t>
  </si>
  <si>
    <t>مرزنجوش</t>
  </si>
  <si>
    <t>فهرست گیاهان</t>
  </si>
  <si>
    <t>کراویه</t>
  </si>
  <si>
    <t>کاسنی</t>
  </si>
  <si>
    <t>کاکوتی</t>
  </si>
  <si>
    <t>اسفرزه</t>
  </si>
  <si>
    <t>بادرنجبویه</t>
  </si>
  <si>
    <r>
      <t xml:space="preserve"> =</t>
    </r>
    <r>
      <rPr>
        <sz val="11"/>
        <color theme="1"/>
        <rFont val="Arial"/>
        <family val="2"/>
      </rPr>
      <t>INDEX</t>
    </r>
    <r>
      <rPr>
        <sz val="11"/>
        <color rgb="FFFF0000"/>
        <rFont val="Arial"/>
        <family val="2"/>
      </rPr>
      <t>($A$2:$A$10,</t>
    </r>
    <r>
      <rPr>
        <sz val="11"/>
        <color theme="1"/>
        <rFont val="Arial"/>
        <family val="2"/>
      </rPr>
      <t>RANDBETWEEN</t>
    </r>
    <r>
      <rPr>
        <sz val="11"/>
        <color rgb="FFFF0000"/>
        <rFont val="Arial"/>
        <family val="2"/>
      </rPr>
      <t>(1, 9))</t>
    </r>
  </si>
  <si>
    <t>انتخاب تصادفی یک یا چند تاریخ در یک بازه زمانی</t>
  </si>
  <si>
    <t>گلاب</t>
  </si>
  <si>
    <r>
      <t xml:space="preserve">برای به روزرسانی اعداد تصادفی یا انتخاب‌های تصادفی، کلید </t>
    </r>
    <r>
      <rPr>
        <b/>
        <sz val="12"/>
        <color rgb="FFFF0000"/>
        <rFont val="Arial"/>
        <family val="2"/>
      </rPr>
      <t>F9</t>
    </r>
    <r>
      <rPr>
        <b/>
        <sz val="12"/>
        <rFont val="Arial"/>
        <family val="2"/>
      </rPr>
      <t xml:space="preserve"> را بزنید.</t>
    </r>
  </si>
  <si>
    <t>انتخاب 3 گیاه تصادفی از بین گیاهان</t>
  </si>
  <si>
    <t>تولید 5 عدد تصادفی بین 0 و 50</t>
  </si>
  <si>
    <t>تولید 5 عدد تصادفی با توزیع نرمال و میانگین 7 و انحراف معیار 1</t>
  </si>
  <si>
    <r>
      <t xml:space="preserve"> =</t>
    </r>
    <r>
      <rPr>
        <sz val="11"/>
        <color theme="1"/>
        <rFont val="Arial"/>
        <family val="2"/>
      </rPr>
      <t>INDEX</t>
    </r>
    <r>
      <rPr>
        <sz val="11"/>
        <color rgb="FFFF0000"/>
        <rFont val="Arial"/>
        <family val="2"/>
      </rPr>
      <t>(آدرس ثابت فهرست گیاهان,</t>
    </r>
    <r>
      <rPr>
        <sz val="11"/>
        <color theme="1"/>
        <rFont val="Arial"/>
        <family val="2"/>
      </rPr>
      <t>RANDBETWEEN</t>
    </r>
    <r>
      <rPr>
        <sz val="11"/>
        <color rgb="FFFF0000"/>
        <rFont val="Arial"/>
        <family val="2"/>
      </rPr>
      <t>(شماره آخرین خانه با نام گیاهان, شماره اولین خانه با نام گیاهان))</t>
    </r>
  </si>
  <si>
    <r>
      <t xml:space="preserve"> =</t>
    </r>
    <r>
      <rPr>
        <b/>
        <sz val="11"/>
        <rFont val="Arial"/>
        <family val="2"/>
      </rPr>
      <t>RANDBETWEEN</t>
    </r>
    <r>
      <rPr>
        <sz val="11"/>
        <rFont val="Arial"/>
        <family val="2"/>
      </rPr>
      <t>(تاریخ پایین,تاریخ بالا)</t>
    </r>
  </si>
  <si>
    <r>
      <t xml:space="preserve"> =</t>
    </r>
    <r>
      <rPr>
        <b/>
        <sz val="11"/>
        <rFont val="Arial"/>
        <family val="2"/>
      </rPr>
      <t>RANDBETWEEN</t>
    </r>
    <r>
      <rPr>
        <sz val="11"/>
        <rFont val="Arial"/>
        <family val="2"/>
      </rPr>
      <t>(</t>
    </r>
    <r>
      <rPr>
        <sz val="11"/>
        <color rgb="FFFF0000"/>
        <rFont val="Arial"/>
        <family val="2"/>
      </rPr>
      <t>DATE</t>
    </r>
    <r>
      <rPr>
        <sz val="11"/>
        <rFont val="Arial"/>
        <family val="2"/>
      </rPr>
      <t>(2019,1,1),</t>
    </r>
    <r>
      <rPr>
        <sz val="11"/>
        <color rgb="FFFF0000"/>
        <rFont val="Arial"/>
        <family val="2"/>
      </rPr>
      <t>DATE</t>
    </r>
    <r>
      <rPr>
        <sz val="11"/>
        <rFont val="Arial"/>
        <family val="2"/>
      </rPr>
      <t>(2020,1,1))</t>
    </r>
  </si>
  <si>
    <t>ستون اول: داده ها</t>
  </si>
  <si>
    <t>ستون دوم: تبدیل شده به داده های نرمال (استاندارد شده)</t>
  </si>
  <si>
    <t>برای گراف: محور x همان ستون اول و محور y ستون دوم است</t>
  </si>
  <si>
    <t>گاز</t>
  </si>
  <si>
    <t>بنزین</t>
  </si>
  <si>
    <t>تندر</t>
  </si>
  <si>
    <t>پژو</t>
  </si>
  <si>
    <t>سمند</t>
  </si>
  <si>
    <t>جمع کل</t>
  </si>
  <si>
    <t>تعداد بیماران</t>
  </si>
  <si>
    <t>تعداد پرستاران</t>
  </si>
  <si>
    <t>تعداد پزشکان</t>
  </si>
  <si>
    <t>بیمارستان 2</t>
  </si>
  <si>
    <t>بیمارستان 1</t>
  </si>
  <si>
    <t>روشهای گوناگون کپی کردن و جابجا کردن</t>
  </si>
  <si>
    <t>Copy &amp; Cut (Move)</t>
  </si>
  <si>
    <t>اسفند</t>
  </si>
  <si>
    <t>بهمن</t>
  </si>
  <si>
    <t>دی</t>
  </si>
  <si>
    <t>آذر</t>
  </si>
  <si>
    <t>آبان</t>
  </si>
  <si>
    <t>August</t>
  </si>
  <si>
    <t>مهر</t>
  </si>
  <si>
    <t>July</t>
  </si>
  <si>
    <t>شهریور</t>
  </si>
  <si>
    <t>June</t>
  </si>
  <si>
    <t>مرداد</t>
  </si>
  <si>
    <t>تیر</t>
  </si>
  <si>
    <t>خرداد</t>
  </si>
  <si>
    <t>اردیبهشت</t>
  </si>
  <si>
    <t>فروردین</t>
  </si>
  <si>
    <t xml:space="preserve">تهیه فهرست سفارشی </t>
  </si>
  <si>
    <t>Custom List</t>
  </si>
  <si>
    <t>مقدار بارندگی</t>
  </si>
  <si>
    <t>ماه</t>
  </si>
  <si>
    <t>تهیه نمودار ستونی</t>
  </si>
  <si>
    <t>نمودار هیستوگرام</t>
  </si>
  <si>
    <t>خطای معیار زنبورها</t>
  </si>
  <si>
    <t>تعداد زنبورها</t>
  </si>
  <si>
    <t>حرارت هوا (°C)</t>
  </si>
  <si>
    <t>تعداد زنبورها در دمای 5</t>
  </si>
  <si>
    <t>تعداد زنبورها در دمای 10</t>
  </si>
  <si>
    <t>تعداد زنبورها در دمای 15</t>
  </si>
  <si>
    <t>تعداد زنبورها در دمای 20</t>
  </si>
  <si>
    <t>تعداد زنبورها در دمای 25</t>
  </si>
  <si>
    <t>میانگین</t>
  </si>
  <si>
    <t>خطای معیار</t>
  </si>
  <si>
    <t>نمونه 1</t>
  </si>
  <si>
    <t>نمونه 2</t>
  </si>
  <si>
    <t>نمونه 3</t>
  </si>
  <si>
    <t>نمونه 4</t>
  </si>
  <si>
    <t>نمونه 5</t>
  </si>
  <si>
    <t>نمونه ها</t>
  </si>
  <si>
    <t>رسم نمودار XY Scatter و ستونی و قرار دادن مقدار خطای معیار روی داده‌های نمودار</t>
  </si>
  <si>
    <t>جذب نوری</t>
  </si>
  <si>
    <t>y =</t>
  </si>
  <si>
    <t>غلظت محلول</t>
  </si>
  <si>
    <t>x =</t>
  </si>
  <si>
    <t>y = 0.0079x - 0.0024</t>
  </si>
  <si>
    <t>x = (y + 0.0024) / 0.0079</t>
  </si>
  <si>
    <t>نمودار XY Scatter و رسم منحنی استاندارد و محاسبه غلظتهای مجهول</t>
  </si>
  <si>
    <t>Column 2</t>
  </si>
  <si>
    <t>Column 1</t>
  </si>
  <si>
    <t>Pearson Correlation</t>
  </si>
  <si>
    <t>t-Test: Paired Two Sample for Means</t>
  </si>
  <si>
    <t xml:space="preserve"> =(A2^2+B2^3)*5+8*SQRT(2)</t>
  </si>
  <si>
    <t>b</t>
  </si>
  <si>
    <t>a</t>
  </si>
  <si>
    <t>فرمول نویسی</t>
  </si>
  <si>
    <t>اعداد تصادفی</t>
  </si>
  <si>
    <t>نمودار خطی</t>
  </si>
  <si>
    <t>اضافه کردن افزونه Data Analysis</t>
  </si>
  <si>
    <t>انتخاب 3 گیاه تصادفی غیرتکراری از بین گیاهان</t>
  </si>
  <si>
    <t>تولید اعداد تصادفی</t>
  </si>
  <si>
    <r>
      <t xml:space="preserve"> =</t>
    </r>
    <r>
      <rPr>
        <u/>
        <sz val="11"/>
        <rFont val="Arial"/>
        <family val="2"/>
      </rPr>
      <t>INDEX</t>
    </r>
    <r>
      <rPr>
        <sz val="11"/>
        <color rgb="FFFF0000"/>
        <rFont val="Arial"/>
        <family val="2"/>
      </rPr>
      <t>(</t>
    </r>
    <r>
      <rPr>
        <sz val="11"/>
        <color rgb="FFC00000"/>
        <rFont val="Arial"/>
        <family val="2"/>
      </rPr>
      <t>$A$4:$A$12</t>
    </r>
    <r>
      <rPr>
        <sz val="11"/>
        <color rgb="FFFF0000"/>
        <rFont val="Arial"/>
        <family val="2"/>
      </rPr>
      <t>,</t>
    </r>
    <r>
      <rPr>
        <u/>
        <sz val="11"/>
        <rFont val="Arial"/>
        <family val="2"/>
      </rPr>
      <t>RANK.EQ</t>
    </r>
    <r>
      <rPr>
        <sz val="11"/>
        <color rgb="FFFF0000"/>
        <rFont val="Arial"/>
        <family val="2"/>
      </rPr>
      <t>(</t>
    </r>
    <r>
      <rPr>
        <b/>
        <sz val="12"/>
        <color rgb="FF00B050"/>
        <rFont val="Arial"/>
        <family val="2"/>
      </rPr>
      <t>B4</t>
    </r>
    <r>
      <rPr>
        <sz val="11"/>
        <color rgb="FFFF0000"/>
        <rFont val="Arial"/>
        <family val="2"/>
      </rPr>
      <t>,$B$4:$B$12)+</t>
    </r>
    <r>
      <rPr>
        <u/>
        <sz val="11"/>
        <rFont val="Arial"/>
        <family val="2"/>
      </rPr>
      <t>COUNTIF</t>
    </r>
    <r>
      <rPr>
        <sz val="11"/>
        <color rgb="FFFF0000"/>
        <rFont val="Arial"/>
        <family val="2"/>
      </rPr>
      <t>($B$4:</t>
    </r>
    <r>
      <rPr>
        <b/>
        <sz val="12"/>
        <color rgb="FF00B050"/>
        <rFont val="Arial"/>
        <family val="2"/>
      </rPr>
      <t>B4</t>
    </r>
    <r>
      <rPr>
        <sz val="11"/>
        <color rgb="FFFF0000"/>
        <rFont val="Arial"/>
        <family val="2"/>
      </rPr>
      <t>,</t>
    </r>
    <r>
      <rPr>
        <b/>
        <sz val="12"/>
        <color rgb="FF00B050"/>
        <rFont val="Arial"/>
        <family val="2"/>
      </rPr>
      <t>B4</t>
    </r>
    <r>
      <rPr>
        <sz val="11"/>
        <color rgb="FFFF0000"/>
        <rFont val="Arial"/>
        <family val="2"/>
      </rPr>
      <t>)</t>
    </r>
    <r>
      <rPr>
        <sz val="11"/>
        <color rgb="FF7030A0"/>
        <rFont val="Arial"/>
        <family val="2"/>
      </rPr>
      <t>-1,1</t>
    </r>
    <r>
      <rPr>
        <sz val="11"/>
        <color rgb="FFFF0000"/>
        <rFont val="Arial"/>
        <family val="2"/>
      </rPr>
      <t>)</t>
    </r>
  </si>
  <si>
    <t>روش اول</t>
  </si>
  <si>
    <t>روش دوم</t>
  </si>
  <si>
    <t>اسامی تصادفی بدون تکرار</t>
  </si>
  <si>
    <r>
      <t xml:space="preserve"> =</t>
    </r>
    <r>
      <rPr>
        <u/>
        <sz val="11"/>
        <rFont val="Arial"/>
        <family val="2"/>
      </rPr>
      <t>INDEX</t>
    </r>
    <r>
      <rPr>
        <sz val="11"/>
        <color rgb="FFC00000"/>
        <rFont val="Arial"/>
        <family val="2"/>
      </rPr>
      <t>($A$4:$A$</t>
    </r>
    <r>
      <rPr>
        <sz val="12"/>
        <color rgb="FFC00000"/>
        <rFont val="Arial"/>
        <family val="2"/>
      </rPr>
      <t>12</t>
    </r>
    <r>
      <rPr>
        <sz val="11"/>
        <rFont val="Arial"/>
        <family val="2"/>
      </rPr>
      <t>,</t>
    </r>
    <r>
      <rPr>
        <u/>
        <sz val="11"/>
        <rFont val="Arial"/>
        <family val="2"/>
      </rPr>
      <t>RANK</t>
    </r>
    <r>
      <rPr>
        <sz val="11"/>
        <rFont val="Arial"/>
        <family val="2"/>
      </rPr>
      <t>(</t>
    </r>
    <r>
      <rPr>
        <b/>
        <sz val="12"/>
        <color rgb="FF00B050"/>
        <rFont val="Arial"/>
        <family val="2"/>
      </rPr>
      <t>B4</t>
    </r>
    <r>
      <rPr>
        <sz val="11"/>
        <rFont val="Arial"/>
        <family val="2"/>
      </rPr>
      <t>,$B$4:$B$12))</t>
    </r>
  </si>
  <si>
    <r>
      <t xml:space="preserve"> =</t>
    </r>
    <r>
      <rPr>
        <sz val="11"/>
        <color theme="1"/>
        <rFont val="Arial"/>
        <family val="2"/>
      </rPr>
      <t>INDEX</t>
    </r>
    <r>
      <rPr>
        <sz val="11"/>
        <color rgb="FFFF0000"/>
        <rFont val="Arial"/>
        <family val="2"/>
      </rPr>
      <t>($A$2:$A$10,</t>
    </r>
    <r>
      <rPr>
        <sz val="11"/>
        <color theme="1"/>
        <rFont val="Arial"/>
        <family val="2"/>
      </rPr>
      <t>RANDBETWEEN</t>
    </r>
    <r>
      <rPr>
        <sz val="11"/>
        <color rgb="FFFF0000"/>
        <rFont val="Arial"/>
        <family val="2"/>
      </rPr>
      <t xml:space="preserve">(1, </t>
    </r>
    <r>
      <rPr>
        <sz val="11"/>
        <rFont val="Arial"/>
        <family val="2"/>
      </rPr>
      <t>COUNTA</t>
    </r>
    <r>
      <rPr>
        <sz val="11"/>
        <color rgb="FFFF0000"/>
        <rFont val="Arial"/>
        <family val="2"/>
      </rPr>
      <t>($A$2:$A$10)))</t>
    </r>
  </si>
  <si>
    <t>آکسین</t>
  </si>
  <si>
    <t>سیتوکینین</t>
  </si>
  <si>
    <t>ژیبرلین</t>
  </si>
  <si>
    <t>Anova: Single Factor</t>
  </si>
  <si>
    <t>SUMMARY</t>
  </si>
  <si>
    <t>Groups</t>
  </si>
  <si>
    <t>Source of Variation</t>
  </si>
  <si>
    <t>F crit</t>
  </si>
  <si>
    <t>Between Groups</t>
  </si>
  <si>
    <t>Within Groups</t>
  </si>
  <si>
    <t xml:space="preserve">آنالیز واریانس یک طرفه </t>
  </si>
  <si>
    <t>One Way ANOVA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</si>
</sst>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"/>
    <numFmt numFmtId="166" formatCode="0.000"/>
    <numFmt numFmtId="167" formatCode="[$-960429]d\ mmmm\ yyyy;@"/>
  </numFmts>
  <fonts count="105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i/>
      <sz val="10"/>
      <name val="Arial"/>
      <family val="2"/>
    </font>
    <font>
      <vertAlign val="subscript"/>
      <sz val="1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vertAlign val="subscript"/>
      <sz val="11"/>
      <name val="Arial"/>
      <family val="2"/>
    </font>
    <font>
      <b/>
      <vertAlign val="subscript"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Calibri"/>
      <family val="2"/>
    </font>
    <font>
      <b/>
      <vertAlign val="subscript"/>
      <sz val="11"/>
      <color indexed="10"/>
      <name val="Calibri"/>
      <family val="2"/>
    </font>
    <font>
      <b/>
      <vertAlign val="subscript"/>
      <sz val="16"/>
      <color indexed="10"/>
      <name val="Calibri"/>
      <family val="2"/>
    </font>
    <font>
      <b/>
      <sz val="11"/>
      <color indexed="60"/>
      <name val="Calibri"/>
      <family val="2"/>
    </font>
    <font>
      <b/>
      <vertAlign val="subscript"/>
      <sz val="16"/>
      <color indexed="60"/>
      <name val="Calibri"/>
      <family val="2"/>
    </font>
    <font>
      <b/>
      <vertAlign val="subscript"/>
      <sz val="11"/>
      <color indexed="60"/>
      <name val="Calibri"/>
      <family val="2"/>
    </font>
    <font>
      <b/>
      <sz val="10"/>
      <color indexed="60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sz val="10"/>
      <color indexed="18"/>
      <name val="Arial"/>
      <family val="2"/>
    </font>
    <font>
      <b/>
      <sz val="12"/>
      <color indexed="8"/>
      <name val="Comic Sans MS"/>
      <family val="4"/>
    </font>
    <font>
      <b/>
      <vertAlign val="subscript"/>
      <sz val="12"/>
      <color indexed="8"/>
      <name val="Comic Sans MS"/>
      <family val="4"/>
    </font>
    <font>
      <sz val="10"/>
      <name val="B Koodak"/>
      <charset val="178"/>
    </font>
    <font>
      <b/>
      <i/>
      <sz val="10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2"/>
      <color indexed="17"/>
      <name val="Arial"/>
      <family val="2"/>
    </font>
    <font>
      <sz val="14"/>
      <name val="Calibri"/>
      <family val="2"/>
    </font>
    <font>
      <i/>
      <sz val="14"/>
      <name val="Calibri"/>
      <family val="2"/>
    </font>
    <font>
      <b/>
      <sz val="11"/>
      <color indexed="60"/>
      <name val="B Koodak"/>
      <charset val="178"/>
    </font>
    <font>
      <b/>
      <sz val="16"/>
      <color indexed="49"/>
      <name val="Comic Sans MS"/>
      <family val="4"/>
    </font>
    <font>
      <b/>
      <sz val="16"/>
      <color indexed="49"/>
      <name val="Symbol"/>
      <family val="1"/>
      <charset val="2"/>
    </font>
    <font>
      <b/>
      <vertAlign val="superscript"/>
      <sz val="16"/>
      <color indexed="49"/>
      <name val="Comic Sans MS"/>
      <family val="4"/>
    </font>
    <font>
      <b/>
      <sz val="12"/>
      <color indexed="60"/>
      <name val="Arial"/>
      <family val="2"/>
    </font>
    <font>
      <b/>
      <i/>
      <sz val="12"/>
      <color indexed="60"/>
      <name val="Arial"/>
      <family val="2"/>
    </font>
    <font>
      <sz val="10"/>
      <color indexed="6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theme="4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2"/>
      <color rgb="FF000000"/>
      <name val="Comic Sans MS"/>
      <family val="4"/>
    </font>
    <font>
      <sz val="14"/>
      <color rgb="FF000000"/>
      <name val="Comic Sans MS"/>
    </font>
    <font>
      <b/>
      <sz val="12"/>
      <color rgb="FF000000"/>
      <name val="B Kamran"/>
      <charset val="178"/>
    </font>
    <font>
      <sz val="14"/>
      <color rgb="FF000000"/>
      <name val="Comic Sans MS"/>
      <family val="4"/>
    </font>
    <font>
      <b/>
      <sz val="14"/>
      <color rgb="FFC00000"/>
      <name val="Arial"/>
      <family val="2"/>
    </font>
    <font>
      <b/>
      <sz val="24"/>
      <color rgb="FFC00000"/>
      <name val="Arial"/>
      <family val="2"/>
    </font>
    <font>
      <b/>
      <sz val="20"/>
      <color rgb="FFC00000"/>
      <name val="Arial"/>
      <family val="2"/>
    </font>
    <font>
      <b/>
      <sz val="20"/>
      <color rgb="FFC00000"/>
      <name val="B Koodak"/>
      <charset val="178"/>
    </font>
    <font>
      <b/>
      <sz val="16"/>
      <color theme="8" tint="-0.249977111117893"/>
      <name val="Comic Sans MS"/>
      <family val="4"/>
    </font>
    <font>
      <sz val="10"/>
      <color theme="8" tint="-0.249977111117893"/>
      <name val="Arial"/>
      <family val="2"/>
    </font>
    <font>
      <b/>
      <sz val="24"/>
      <color theme="8" tint="-0.249977111117893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333333"/>
      <name val="RobotoRegular"/>
    </font>
    <font>
      <sz val="11"/>
      <color rgb="FF333333"/>
      <name val="RobotoBold"/>
    </font>
    <font>
      <u/>
      <sz val="10"/>
      <color theme="10"/>
      <name val="Arial"/>
      <family val="2"/>
    </font>
    <font>
      <sz val="10"/>
      <color rgb="FF000000"/>
      <name val="Arial"/>
    </font>
    <font>
      <b/>
      <sz val="11"/>
      <color rgb="FFC00000"/>
      <name val="Arial"/>
      <family val="2"/>
    </font>
    <font>
      <b/>
      <sz val="11"/>
      <color theme="4" tint="-0.249977111117893"/>
      <name val="Arial"/>
      <family val="2"/>
    </font>
    <font>
      <sz val="24"/>
      <name val="Arial"/>
      <family val="2"/>
    </font>
    <font>
      <b/>
      <sz val="24"/>
      <name val="Arial"/>
      <family val="2"/>
    </font>
    <font>
      <sz val="24"/>
      <color theme="4" tint="-0.249977111117893"/>
      <name val="Arial"/>
      <family val="2"/>
    </font>
    <font>
      <sz val="8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i/>
      <sz val="12"/>
      <name val="Arial"/>
      <family val="2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8"/>
      <color indexed="11"/>
      <name val="Arial"/>
      <family val="2"/>
    </font>
    <font>
      <b/>
      <sz val="10"/>
      <color indexed="11"/>
      <name val="Arial"/>
      <family val="2"/>
    </font>
    <font>
      <b/>
      <sz val="12"/>
      <color rgb="FF00B050"/>
      <name val="Arial"/>
      <family val="2"/>
    </font>
    <font>
      <sz val="11"/>
      <color rgb="FFC00000"/>
      <name val="Arial"/>
      <family val="2"/>
    </font>
    <font>
      <sz val="11"/>
      <color rgb="FF7030A0"/>
      <name val="Arial"/>
      <family val="2"/>
    </font>
    <font>
      <u/>
      <sz val="11"/>
      <name val="Arial"/>
      <family val="2"/>
    </font>
    <font>
      <sz val="12"/>
      <color rgb="FFC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gradientFill type="path" left="0.5" right="0.5" top="0.5" bottom="0.5">
        <stop position="0">
          <color theme="5" tint="0.40000610370189521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9" tint="0.79998168889431442"/>
        <bgColor indexed="64"/>
      </patternFill>
    </fill>
    <fill>
      <gradientFill type="path" left="0.5" right="0.5" top="0.5" bottom="0.5">
        <stop position="0">
          <color theme="5" tint="0.40000610370189521"/>
        </stop>
        <stop position="1">
          <color theme="8" tint="0.40000610370189521"/>
        </stop>
      </gradientFill>
    </fill>
    <fill>
      <patternFill patternType="solid">
        <fgColor theme="3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CC"/>
        <bgColor indexed="64"/>
      </patternFill>
    </fill>
  </fills>
  <borders count="11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</borders>
  <cellStyleXfs count="3">
    <xf numFmtId="0" fontId="0" fillId="0" borderId="0"/>
    <xf numFmtId="0" fontId="83" fillId="0" borderId="0" applyNumberFormat="0" applyFill="0" applyBorder="0" applyAlignment="0" applyProtection="0"/>
    <xf numFmtId="0" fontId="2" fillId="0" borderId="0"/>
  </cellStyleXfs>
  <cellXfs count="640">
    <xf numFmtId="0" fontId="0" fillId="0" borderId="0" xfId="0"/>
    <xf numFmtId="0" fontId="1" fillId="0" borderId="0" xfId="0" applyFont="1"/>
    <xf numFmtId="0" fontId="1" fillId="0" borderId="0" xfId="0" applyFont="1" applyFill="1"/>
    <xf numFmtId="0" fontId="0" fillId="0" borderId="0" xfId="0" applyFill="1"/>
    <xf numFmtId="0" fontId="45" fillId="0" borderId="0" xfId="0" applyFont="1"/>
    <xf numFmtId="0" fontId="45" fillId="0" borderId="0" xfId="0" applyFont="1" applyFill="1"/>
    <xf numFmtId="0" fontId="46" fillId="0" borderId="0" xfId="0" applyFont="1"/>
    <xf numFmtId="0" fontId="46" fillId="0" borderId="0" xfId="0" applyFont="1" applyFill="1"/>
    <xf numFmtId="0" fontId="47" fillId="0" borderId="0" xfId="0" applyFont="1"/>
    <xf numFmtId="0" fontId="47" fillId="0" borderId="0" xfId="0" applyFont="1" applyFill="1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2" xfId="0" applyNumberFormat="1" applyBorder="1"/>
    <xf numFmtId="0" fontId="3" fillId="0" borderId="0" xfId="0" applyFont="1"/>
    <xf numFmtId="17" fontId="3" fillId="0" borderId="0" xfId="0" applyNumberFormat="1" applyFont="1"/>
    <xf numFmtId="0" fontId="48" fillId="0" borderId="0" xfId="0" applyFont="1"/>
    <xf numFmtId="0" fontId="0" fillId="0" borderId="3" xfId="0" applyBorder="1"/>
    <xf numFmtId="0" fontId="0" fillId="0" borderId="4" xfId="0" applyNumberFormat="1" applyBorder="1"/>
    <xf numFmtId="0" fontId="3" fillId="0" borderId="0" xfId="0" applyFont="1" applyAlignment="1">
      <alignment wrapText="1"/>
    </xf>
    <xf numFmtId="0" fontId="0" fillId="0" borderId="0" xfId="0" applyNumberFormat="1" applyAlignment="1" applyProtection="1">
      <alignment horizontal="right"/>
      <protection locked="0"/>
    </xf>
    <xf numFmtId="0" fontId="0" fillId="0" borderId="0" xfId="0" applyNumberFormat="1" applyProtection="1">
      <protection locked="0"/>
    </xf>
    <xf numFmtId="164" fontId="0" fillId="0" borderId="0" xfId="0" applyNumberFormat="1"/>
    <xf numFmtId="164" fontId="3" fillId="0" borderId="0" xfId="0" applyNumberFormat="1" applyFont="1"/>
    <xf numFmtId="0" fontId="4" fillId="0" borderId="0" xfId="0" applyFont="1"/>
    <xf numFmtId="164" fontId="4" fillId="0" borderId="0" xfId="0" applyNumberFormat="1" applyFont="1" applyBorder="1"/>
    <xf numFmtId="0" fontId="5" fillId="0" borderId="0" xfId="0" applyFont="1" applyBorder="1"/>
    <xf numFmtId="1" fontId="5" fillId="0" borderId="0" xfId="0" applyNumberFormat="1" applyFont="1" applyBorder="1"/>
    <xf numFmtId="1" fontId="5" fillId="0" borderId="5" xfId="0" applyNumberFormat="1" applyFont="1" applyBorder="1"/>
    <xf numFmtId="1" fontId="3" fillId="0" borderId="0" xfId="0" applyNumberFormat="1" applyFont="1"/>
    <xf numFmtId="1" fontId="0" fillId="0" borderId="0" xfId="0" applyNumberFormat="1"/>
    <xf numFmtId="1" fontId="4" fillId="0" borderId="0" xfId="0" applyNumberFormat="1" applyFont="1" applyBorder="1"/>
    <xf numFmtId="0" fontId="0" fillId="0" borderId="0" xfId="0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1" fontId="3" fillId="3" borderId="0" xfId="0" applyNumberFormat="1" applyFont="1" applyFill="1"/>
    <xf numFmtId="164" fontId="5" fillId="4" borderId="5" xfId="0" applyNumberFormat="1" applyFont="1" applyFill="1" applyBorder="1"/>
    <xf numFmtId="1" fontId="5" fillId="4" borderId="5" xfId="0" applyNumberFormat="1" applyFont="1" applyFill="1" applyBorder="1"/>
    <xf numFmtId="0" fontId="5" fillId="4" borderId="5" xfId="0" applyNumberFormat="1" applyFont="1" applyFill="1" applyBorder="1" applyAlignment="1" applyProtection="1">
      <alignment horizontal="right"/>
      <protection locked="0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/>
    </xf>
    <xf numFmtId="0" fontId="1" fillId="4" borderId="0" xfId="0" applyFont="1" applyFill="1"/>
    <xf numFmtId="0" fontId="1" fillId="4" borderId="0" xfId="0" applyNumberFormat="1" applyFont="1" applyFill="1" applyAlignment="1" applyProtection="1">
      <alignment horizontal="right"/>
      <protection locked="0"/>
    </xf>
    <xf numFmtId="0" fontId="0" fillId="0" borderId="0" xfId="0" applyFill="1" applyBorder="1" applyAlignment="1"/>
    <xf numFmtId="0" fontId="0" fillId="0" borderId="6" xfId="0" applyFill="1" applyBorder="1" applyAlignment="1"/>
    <xf numFmtId="0" fontId="8" fillId="0" borderId="7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1" fillId="0" borderId="0" xfId="0" applyFont="1" applyFill="1" applyBorder="1" applyAlignment="1"/>
    <xf numFmtId="0" fontId="1" fillId="0" borderId="6" xfId="0" applyFont="1" applyFill="1" applyBorder="1" applyAlignment="1"/>
    <xf numFmtId="0" fontId="1" fillId="3" borderId="0" xfId="0" applyFont="1" applyFill="1"/>
    <xf numFmtId="0" fontId="3" fillId="3" borderId="0" xfId="0" applyFont="1" applyFill="1"/>
    <xf numFmtId="0" fontId="0" fillId="3" borderId="0" xfId="0" applyFill="1"/>
    <xf numFmtId="0" fontId="1" fillId="5" borderId="0" xfId="0" applyFont="1" applyFill="1"/>
    <xf numFmtId="0" fontId="0" fillId="5" borderId="0" xfId="0" applyNumberFormat="1" applyFill="1" applyProtection="1">
      <protection locked="0"/>
    </xf>
    <xf numFmtId="0" fontId="0" fillId="5" borderId="0" xfId="0" applyFill="1"/>
    <xf numFmtId="2" fontId="0" fillId="0" borderId="0" xfId="0" applyNumberFormat="1"/>
    <xf numFmtId="166" fontId="0" fillId="0" borderId="0" xfId="0" applyNumberFormat="1"/>
    <xf numFmtId="0" fontId="0" fillId="0" borderId="0" xfId="0" applyBorder="1"/>
    <xf numFmtId="0" fontId="9" fillId="0" borderId="0" xfId="0" applyFont="1" applyFill="1" applyBorder="1" applyAlignment="1">
      <alignment horizontal="center"/>
    </xf>
    <xf numFmtId="166" fontId="1" fillId="0" borderId="0" xfId="0" applyNumberFormat="1" applyFont="1" applyAlignment="1">
      <alignment horizontal="centerContinuous"/>
    </xf>
    <xf numFmtId="0" fontId="0" fillId="0" borderId="0" xfId="0" applyAlignment="1">
      <alignment horizontal="right" vertical="center"/>
    </xf>
    <xf numFmtId="166" fontId="1" fillId="0" borderId="0" xfId="0" applyNumberFormat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6" fontId="0" fillId="0" borderId="0" xfId="0" applyNumberFormat="1" applyBorder="1"/>
    <xf numFmtId="166" fontId="0" fillId="0" borderId="6" xfId="0" applyNumberFormat="1" applyBorder="1"/>
    <xf numFmtId="166" fontId="3" fillId="0" borderId="0" xfId="0" applyNumberFormat="1" applyFont="1" applyBorder="1"/>
    <xf numFmtId="166" fontId="1" fillId="4" borderId="8" xfId="0" applyNumberFormat="1" applyFont="1" applyFill="1" applyBorder="1"/>
    <xf numFmtId="166" fontId="0" fillId="4" borderId="8" xfId="0" applyNumberFormat="1" applyFill="1" applyBorder="1"/>
    <xf numFmtId="0" fontId="5" fillId="6" borderId="0" xfId="0" applyFont="1" applyFill="1"/>
    <xf numFmtId="0" fontId="4" fillId="6" borderId="0" xfId="0" applyFont="1" applyFill="1"/>
    <xf numFmtId="166" fontId="5" fillId="6" borderId="0" xfId="0" applyNumberFormat="1" applyFont="1" applyFill="1" applyBorder="1"/>
    <xf numFmtId="0" fontId="12" fillId="7" borderId="0" xfId="0" applyFont="1" applyFill="1"/>
    <xf numFmtId="0" fontId="13" fillId="7" borderId="0" xfId="0" applyFont="1" applyFill="1"/>
    <xf numFmtId="166" fontId="0" fillId="0" borderId="0" xfId="0" applyNumberFormat="1" applyBorder="1" applyAlignment="1">
      <alignment horizontal="center"/>
    </xf>
    <xf numFmtId="166" fontId="0" fillId="2" borderId="9" xfId="0" applyNumberFormat="1" applyFill="1" applyBorder="1"/>
    <xf numFmtId="166" fontId="0" fillId="0" borderId="6" xfId="0" applyNumberFormat="1" applyBorder="1" applyAlignment="1">
      <alignment horizontal="center"/>
    </xf>
    <xf numFmtId="166" fontId="0" fillId="2" borderId="10" xfId="0" applyNumberFormat="1" applyFill="1" applyBorder="1"/>
    <xf numFmtId="0" fontId="0" fillId="8" borderId="8" xfId="0" applyFill="1" applyBorder="1" applyAlignment="1">
      <alignment horizontal="center"/>
    </xf>
    <xf numFmtId="166" fontId="1" fillId="0" borderId="11" xfId="0" applyNumberFormat="1" applyFont="1" applyBorder="1" applyAlignment="1">
      <alignment horizontal="center" vertical="center" wrapText="1"/>
    </xf>
    <xf numFmtId="166" fontId="1" fillId="0" borderId="12" xfId="0" applyNumberFormat="1" applyFont="1" applyBorder="1" applyAlignment="1">
      <alignment horizontal="center" vertical="center" wrapText="1"/>
    </xf>
    <xf numFmtId="2" fontId="1" fillId="0" borderId="13" xfId="0" applyNumberFormat="1" applyFont="1" applyBorder="1" applyAlignment="1">
      <alignment horizontal="center" vertical="center" wrapText="1"/>
    </xf>
    <xf numFmtId="165" fontId="0" fillId="0" borderId="14" xfId="0" applyNumberFormat="1" applyBorder="1"/>
    <xf numFmtId="165" fontId="0" fillId="0" borderId="15" xfId="0" applyNumberFormat="1" applyBorder="1"/>
    <xf numFmtId="0" fontId="0" fillId="8" borderId="16" xfId="0" applyFill="1" applyBorder="1" applyAlignment="1">
      <alignment horizontal="center"/>
    </xf>
    <xf numFmtId="0" fontId="0" fillId="8" borderId="16" xfId="0" applyNumberFormat="1" applyFill="1" applyBorder="1" applyAlignment="1">
      <alignment horizontal="center"/>
    </xf>
    <xf numFmtId="2" fontId="1" fillId="8" borderId="17" xfId="0" applyNumberFormat="1" applyFont="1" applyFill="1" applyBorder="1" applyAlignment="1">
      <alignment horizontal="center" vertical="center" wrapText="1"/>
    </xf>
    <xf numFmtId="2" fontId="1" fillId="8" borderId="18" xfId="0" applyNumberFormat="1" applyFont="1" applyFill="1" applyBorder="1" applyAlignment="1">
      <alignment horizontal="center" vertical="center" wrapText="1"/>
    </xf>
    <xf numFmtId="2" fontId="1" fillId="8" borderId="19" xfId="0" applyNumberFormat="1" applyFont="1" applyFill="1" applyBorder="1" applyAlignment="1">
      <alignment horizontal="center" vertical="center" wrapText="1" readingOrder="2"/>
    </xf>
    <xf numFmtId="2" fontId="1" fillId="2" borderId="11" xfId="0" applyNumberFormat="1" applyFont="1" applyFill="1" applyBorder="1" applyAlignment="1">
      <alignment horizontal="center" vertical="center" wrapText="1"/>
    </xf>
    <xf numFmtId="2" fontId="7" fillId="2" borderId="13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0" fillId="8" borderId="20" xfId="0" applyFill="1" applyBorder="1" applyAlignment="1">
      <alignment horizontal="center"/>
    </xf>
    <xf numFmtId="166" fontId="0" fillId="9" borderId="0" xfId="0" applyNumberFormat="1" applyFill="1"/>
    <xf numFmtId="0" fontId="11" fillId="9" borderId="0" xfId="0" applyFont="1" applyFill="1" applyAlignment="1">
      <alignment horizontal="left" vertical="center"/>
    </xf>
    <xf numFmtId="166" fontId="6" fillId="4" borderId="8" xfId="0" applyNumberFormat="1" applyFont="1" applyFill="1" applyBorder="1"/>
    <xf numFmtId="0" fontId="0" fillId="0" borderId="0" xfId="0" applyAlignment="1">
      <alignment wrapText="1"/>
    </xf>
    <xf numFmtId="0" fontId="0" fillId="0" borderId="21" xfId="0" applyBorder="1"/>
    <xf numFmtId="0" fontId="0" fillId="0" borderId="22" xfId="0" applyBorder="1"/>
    <xf numFmtId="0" fontId="7" fillId="7" borderId="22" xfId="0" applyFont="1" applyFill="1" applyBorder="1" applyAlignment="1">
      <alignment horizontal="center" vertical="center" wrapText="1"/>
    </xf>
    <xf numFmtId="0" fontId="1" fillId="2" borderId="22" xfId="0" applyFont="1" applyFill="1" applyBorder="1"/>
    <xf numFmtId="166" fontId="1" fillId="2" borderId="23" xfId="0" applyNumberFormat="1" applyFont="1" applyFill="1" applyBorder="1"/>
    <xf numFmtId="0" fontId="49" fillId="0" borderId="24" xfId="0" applyFont="1" applyBorder="1"/>
    <xf numFmtId="0" fontId="7" fillId="7" borderId="0" xfId="0" applyFont="1" applyFill="1" applyBorder="1" applyAlignment="1">
      <alignment horizontal="center" vertical="center" wrapText="1"/>
    </xf>
    <xf numFmtId="0" fontId="1" fillId="2" borderId="0" xfId="0" applyFont="1" applyFill="1" applyBorder="1"/>
    <xf numFmtId="166" fontId="1" fillId="2" borderId="9" xfId="0" applyNumberFormat="1" applyFont="1" applyFill="1" applyBorder="1"/>
    <xf numFmtId="0" fontId="0" fillId="0" borderId="25" xfId="0" applyBorder="1"/>
    <xf numFmtId="166" fontId="1" fillId="6" borderId="6" xfId="0" applyNumberFormat="1" applyFont="1" applyFill="1" applyBorder="1"/>
    <xf numFmtId="0" fontId="0" fillId="6" borderId="6" xfId="0" applyFill="1" applyBorder="1"/>
    <xf numFmtId="0" fontId="0" fillId="0" borderId="6" xfId="0" applyBorder="1"/>
    <xf numFmtId="0" fontId="0" fillId="0" borderId="10" xfId="0" applyBorder="1"/>
    <xf numFmtId="0" fontId="8" fillId="0" borderId="7" xfId="0" applyFont="1" applyFill="1" applyBorder="1" applyAlignment="1">
      <alignment horizontal="center"/>
    </xf>
    <xf numFmtId="0" fontId="6" fillId="0" borderId="22" xfId="0" applyFont="1" applyBorder="1"/>
    <xf numFmtId="0" fontId="0" fillId="0" borderId="23" xfId="0" applyBorder="1"/>
    <xf numFmtId="0" fontId="0" fillId="0" borderId="9" xfId="0" applyBorder="1"/>
    <xf numFmtId="0" fontId="8" fillId="0" borderId="26" xfId="0" applyFont="1" applyFill="1" applyBorder="1" applyAlignment="1">
      <alignment horizontal="center"/>
    </xf>
    <xf numFmtId="0" fontId="0" fillId="0" borderId="9" xfId="0" applyFill="1" applyBorder="1" applyAlignment="1"/>
    <xf numFmtId="0" fontId="0" fillId="0" borderId="10" xfId="0" applyFill="1" applyBorder="1" applyAlignment="1"/>
    <xf numFmtId="166" fontId="0" fillId="0" borderId="27" xfId="0" applyNumberFormat="1" applyBorder="1"/>
    <xf numFmtId="166" fontId="0" fillId="0" borderId="14" xfId="0" applyNumberFormat="1" applyBorder="1"/>
    <xf numFmtId="166" fontId="0" fillId="0" borderId="15" xfId="0" applyNumberFormat="1" applyBorder="1"/>
    <xf numFmtId="0" fontId="1" fillId="0" borderId="0" xfId="0" applyFont="1" applyAlignment="1">
      <alignment horizontal="right" vertical="center"/>
    </xf>
    <xf numFmtId="166" fontId="50" fillId="0" borderId="23" xfId="0" applyNumberFormat="1" applyFont="1" applyBorder="1"/>
    <xf numFmtId="166" fontId="50" fillId="0" borderId="9" xfId="0" applyNumberFormat="1" applyFont="1" applyBorder="1"/>
    <xf numFmtId="166" fontId="50" fillId="0" borderId="10" xfId="0" applyNumberFormat="1" applyFont="1" applyBorder="1"/>
    <xf numFmtId="2" fontId="50" fillId="2" borderId="14" xfId="0" applyNumberFormat="1" applyFont="1" applyFill="1" applyBorder="1"/>
    <xf numFmtId="2" fontId="50" fillId="2" borderId="15" xfId="0" applyNumberFormat="1" applyFont="1" applyFill="1" applyBorder="1"/>
    <xf numFmtId="2" fontId="51" fillId="2" borderId="24" xfId="0" applyNumberFormat="1" applyFont="1" applyFill="1" applyBorder="1" applyAlignment="1">
      <alignment horizontal="center"/>
    </xf>
    <xf numFmtId="2" fontId="51" fillId="2" borderId="25" xfId="0" applyNumberFormat="1" applyFont="1" applyFill="1" applyBorder="1" applyAlignment="1">
      <alignment horizontal="center"/>
    </xf>
    <xf numFmtId="0" fontId="51" fillId="8" borderId="28" xfId="0" applyFont="1" applyFill="1" applyBorder="1" applyAlignment="1">
      <alignment horizontal="center"/>
    </xf>
    <xf numFmtId="0" fontId="51" fillId="8" borderId="29" xfId="0" applyFont="1" applyFill="1" applyBorder="1" applyAlignment="1">
      <alignment horizontal="center"/>
    </xf>
    <xf numFmtId="0" fontId="51" fillId="8" borderId="30" xfId="0" applyFont="1" applyFill="1" applyBorder="1" applyAlignment="1">
      <alignment horizontal="center"/>
    </xf>
    <xf numFmtId="166" fontId="3" fillId="4" borderId="31" xfId="0" applyNumberFormat="1" applyFont="1" applyFill="1" applyBorder="1"/>
    <xf numFmtId="166" fontId="5" fillId="4" borderId="31" xfId="0" applyNumberFormat="1" applyFont="1" applyFill="1" applyBorder="1"/>
    <xf numFmtId="166" fontId="6" fillId="4" borderId="31" xfId="0" applyNumberFormat="1" applyFont="1" applyFill="1" applyBorder="1"/>
    <xf numFmtId="0" fontId="0" fillId="0" borderId="21" xfId="0" applyFill="1" applyBorder="1"/>
    <xf numFmtId="166" fontId="3" fillId="0" borderId="23" xfId="0" applyNumberFormat="1" applyFont="1" applyBorder="1"/>
    <xf numFmtId="2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8" borderId="0" xfId="0" applyFill="1" applyBorder="1" applyAlignment="1">
      <alignment horizontal="center"/>
    </xf>
    <xf numFmtId="2" fontId="52" fillId="2" borderId="14" xfId="0" applyNumberFormat="1" applyFont="1" applyFill="1" applyBorder="1"/>
    <xf numFmtId="2" fontId="1" fillId="8" borderId="32" xfId="0" applyNumberFormat="1" applyFont="1" applyFill="1" applyBorder="1" applyAlignment="1">
      <alignment horizontal="center" vertical="center" wrapText="1" readingOrder="2"/>
    </xf>
    <xf numFmtId="0" fontId="0" fillId="8" borderId="6" xfId="0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52" fillId="0" borderId="0" xfId="0" applyFont="1" applyFill="1" applyBorder="1" applyAlignment="1"/>
    <xf numFmtId="0" fontId="0" fillId="0" borderId="0" xfId="0" applyAlignment="1">
      <alignment horizontal="center" vertical="center" wrapText="1"/>
    </xf>
    <xf numFmtId="0" fontId="53" fillId="1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5" fillId="9" borderId="11" xfId="0" applyFont="1" applyFill="1" applyBorder="1" applyAlignment="1">
      <alignment horizontal="center" vertical="center"/>
    </xf>
    <xf numFmtId="0" fontId="53" fillId="10" borderId="0" xfId="0" applyFont="1" applyFill="1" applyAlignment="1" applyProtection="1">
      <alignment horizontal="center" vertical="center"/>
      <protection hidden="1"/>
    </xf>
    <xf numFmtId="0" fontId="43" fillId="10" borderId="0" xfId="0" applyFont="1" applyFill="1" applyAlignment="1" applyProtection="1">
      <alignment horizontal="right" vertical="center" shrinkToFit="1"/>
      <protection hidden="1"/>
    </xf>
    <xf numFmtId="0" fontId="43" fillId="10" borderId="0" xfId="0" applyFont="1" applyFill="1" applyAlignment="1" applyProtection="1">
      <alignment horizontal="center" vertical="center"/>
      <protection hidden="1"/>
    </xf>
    <xf numFmtId="0" fontId="44" fillId="10" borderId="0" xfId="0" applyFont="1" applyFill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0" fillId="11" borderId="16" xfId="0" applyFill="1" applyBorder="1" applyAlignment="1">
      <alignment horizontal="center" vertical="center"/>
    </xf>
    <xf numFmtId="0" fontId="0" fillId="11" borderId="33" xfId="0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2" fontId="0" fillId="11" borderId="8" xfId="0" applyNumberFormat="1" applyFill="1" applyBorder="1" applyAlignment="1">
      <alignment horizontal="center" vertical="center"/>
    </xf>
    <xf numFmtId="2" fontId="0" fillId="11" borderId="36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57" fillId="0" borderId="0" xfId="0" applyFont="1" applyAlignment="1">
      <alignment horizontal="center" vertical="center"/>
    </xf>
    <xf numFmtId="2" fontId="0" fillId="11" borderId="37" xfId="0" applyNumberFormat="1" applyFill="1" applyBorder="1" applyAlignment="1">
      <alignment horizontal="center" vertical="center"/>
    </xf>
    <xf numFmtId="2" fontId="0" fillId="11" borderId="38" xfId="0" applyNumberFormat="1" applyFill="1" applyBorder="1" applyAlignment="1">
      <alignment horizontal="center" vertical="center"/>
    </xf>
    <xf numFmtId="0" fontId="53" fillId="12" borderId="39" xfId="0" applyFont="1" applyFill="1" applyBorder="1" applyAlignment="1">
      <alignment horizontal="center" vertical="center"/>
    </xf>
    <xf numFmtId="0" fontId="58" fillId="0" borderId="40" xfId="0" applyFont="1" applyBorder="1" applyAlignment="1">
      <alignment horizontal="center" vertical="center" wrapText="1"/>
    </xf>
    <xf numFmtId="0" fontId="59" fillId="12" borderId="41" xfId="0" applyFont="1" applyFill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1" fillId="0" borderId="43" xfId="0" applyFont="1" applyBorder="1" applyAlignment="1">
      <alignment horizontal="center" vertical="center"/>
    </xf>
    <xf numFmtId="165" fontId="44" fillId="13" borderId="44" xfId="0" applyNumberFormat="1" applyFont="1" applyFill="1" applyBorder="1" applyAlignment="1">
      <alignment horizontal="center" vertical="center"/>
    </xf>
    <xf numFmtId="0" fontId="44" fillId="0" borderId="45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61" fillId="0" borderId="31" xfId="0" applyFont="1" applyBorder="1" applyAlignment="1">
      <alignment horizontal="center" vertical="center"/>
    </xf>
    <xf numFmtId="0" fontId="59" fillId="12" borderId="46" xfId="0" applyFont="1" applyFill="1" applyBorder="1" applyAlignment="1">
      <alignment horizontal="center" vertical="center"/>
    </xf>
    <xf numFmtId="0" fontId="62" fillId="14" borderId="47" xfId="0" applyFont="1" applyFill="1" applyBorder="1" applyAlignment="1">
      <alignment horizontal="center" vertical="center"/>
    </xf>
    <xf numFmtId="0" fontId="60" fillId="0" borderId="47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60" fillId="15" borderId="49" xfId="0" applyFont="1" applyFill="1" applyBorder="1" applyAlignment="1">
      <alignment horizontal="center" vertical="center"/>
    </xf>
    <xf numFmtId="0" fontId="63" fillId="16" borderId="50" xfId="0" applyFont="1" applyFill="1" applyBorder="1" applyAlignment="1">
      <alignment horizontal="center" vertical="center"/>
    </xf>
    <xf numFmtId="0" fontId="63" fillId="16" borderId="51" xfId="0" applyFont="1" applyFill="1" applyBorder="1" applyAlignment="1">
      <alignment horizontal="left" vertical="center"/>
    </xf>
    <xf numFmtId="0" fontId="60" fillId="7" borderId="52" xfId="0" applyFont="1" applyFill="1" applyBorder="1" applyAlignment="1">
      <alignment horizontal="center" vertical="center"/>
    </xf>
    <xf numFmtId="164" fontId="44" fillId="7" borderId="51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62" fillId="14" borderId="42" xfId="0" applyFont="1" applyFill="1" applyBorder="1" applyAlignment="1">
      <alignment horizontal="center" vertical="center" wrapText="1"/>
    </xf>
    <xf numFmtId="0" fontId="62" fillId="14" borderId="29" xfId="0" applyFont="1" applyFill="1" applyBorder="1" applyAlignment="1">
      <alignment horizontal="center" vertical="center" wrapText="1"/>
    </xf>
    <xf numFmtId="166" fontId="0" fillId="5" borderId="36" xfId="0" applyNumberFormat="1" applyFill="1" applyBorder="1" applyAlignment="1">
      <alignment horizontal="center" vertical="center"/>
    </xf>
    <xf numFmtId="166" fontId="0" fillId="14" borderId="53" xfId="0" applyNumberFormat="1" applyFill="1" applyBorder="1" applyAlignment="1">
      <alignment horizontal="center" vertical="center"/>
    </xf>
    <xf numFmtId="166" fontId="0" fillId="14" borderId="36" xfId="0" applyNumberFormat="1" applyFill="1" applyBorder="1" applyAlignment="1">
      <alignment horizontal="center" vertical="center"/>
    </xf>
    <xf numFmtId="166" fontId="0" fillId="0" borderId="53" xfId="0" applyNumberFormat="1" applyBorder="1" applyAlignment="1">
      <alignment horizontal="center" vertical="center"/>
    </xf>
    <xf numFmtId="166" fontId="0" fillId="0" borderId="36" xfId="0" applyNumberFormat="1" applyBorder="1" applyAlignment="1">
      <alignment horizontal="center" vertical="center"/>
    </xf>
    <xf numFmtId="2" fontId="44" fillId="15" borderId="54" xfId="0" applyNumberFormat="1" applyFont="1" applyFill="1" applyBorder="1" applyAlignment="1">
      <alignment horizontal="center" vertical="center"/>
    </xf>
    <xf numFmtId="2" fontId="67" fillId="17" borderId="73" xfId="0" applyNumberFormat="1" applyFont="1" applyFill="1" applyBorder="1" applyAlignment="1">
      <alignment horizontal="center" vertical="center" wrapText="1" readingOrder="1"/>
    </xf>
    <xf numFmtId="2" fontId="67" fillId="17" borderId="74" xfId="0" applyNumberFormat="1" applyFont="1" applyFill="1" applyBorder="1" applyAlignment="1">
      <alignment horizontal="center" vertical="center" wrapText="1" readingOrder="1"/>
    </xf>
    <xf numFmtId="2" fontId="67" fillId="17" borderId="75" xfId="0" applyNumberFormat="1" applyFont="1" applyFill="1" applyBorder="1" applyAlignment="1">
      <alignment horizontal="center" vertical="center" wrapText="1" readingOrder="1"/>
    </xf>
    <xf numFmtId="2" fontId="67" fillId="17" borderId="76" xfId="0" applyNumberFormat="1" applyFont="1" applyFill="1" applyBorder="1" applyAlignment="1">
      <alignment horizontal="center" vertical="center" wrapText="1" readingOrder="1"/>
    </xf>
    <xf numFmtId="0" fontId="24" fillId="17" borderId="14" xfId="0" applyFont="1" applyFill="1" applyBorder="1" applyAlignment="1">
      <alignment horizontal="center" vertical="center"/>
    </xf>
    <xf numFmtId="0" fontId="24" fillId="17" borderId="15" xfId="0" applyFont="1" applyFill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166" fontId="4" fillId="18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2" fontId="44" fillId="11" borderId="55" xfId="0" applyNumberFormat="1" applyFont="1" applyFill="1" applyBorder="1" applyAlignment="1">
      <alignment horizontal="center" vertical="center"/>
    </xf>
    <xf numFmtId="2" fontId="44" fillId="11" borderId="56" xfId="0" applyNumberFormat="1" applyFont="1" applyFill="1" applyBorder="1" applyAlignment="1">
      <alignment horizontal="center" vertical="center"/>
    </xf>
    <xf numFmtId="0" fontId="44" fillId="11" borderId="56" xfId="0" applyFont="1" applyFill="1" applyBorder="1" applyAlignment="1">
      <alignment horizontal="center" vertical="center"/>
    </xf>
    <xf numFmtId="0" fontId="44" fillId="11" borderId="57" xfId="0" applyFont="1" applyFill="1" applyBorder="1" applyAlignment="1">
      <alignment horizontal="center" vertical="center"/>
    </xf>
    <xf numFmtId="166" fontId="0" fillId="19" borderId="9" xfId="0" applyNumberFormat="1" applyFill="1" applyBorder="1" applyAlignment="1">
      <alignment horizontal="center" vertical="center"/>
    </xf>
    <xf numFmtId="166" fontId="4" fillId="18" borderId="6" xfId="0" applyNumberFormat="1" applyFont="1" applyFill="1" applyBorder="1" applyAlignment="1">
      <alignment horizontal="center" vertical="center"/>
    </xf>
    <xf numFmtId="166" fontId="0" fillId="19" borderId="10" xfId="0" applyNumberFormat="1" applyFill="1" applyBorder="1" applyAlignment="1">
      <alignment horizontal="center" vertical="center"/>
    </xf>
    <xf numFmtId="0" fontId="1" fillId="4" borderId="21" xfId="0" applyFont="1" applyFill="1" applyBorder="1"/>
    <xf numFmtId="166" fontId="1" fillId="4" borderId="23" xfId="0" applyNumberFormat="1" applyFont="1" applyFill="1" applyBorder="1" applyAlignment="1">
      <alignment horizontal="center" vertical="center"/>
    </xf>
    <xf numFmtId="0" fontId="1" fillId="4" borderId="11" xfId="0" applyFont="1" applyFill="1" applyBorder="1"/>
    <xf numFmtId="166" fontId="1" fillId="4" borderId="12" xfId="0" applyNumberFormat="1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 vertical="center" wrapText="1"/>
    </xf>
    <xf numFmtId="166" fontId="4" fillId="4" borderId="9" xfId="0" applyNumberFormat="1" applyFont="1" applyFill="1" applyBorder="1"/>
    <xf numFmtId="166" fontId="4" fillId="4" borderId="10" xfId="0" applyNumberFormat="1" applyFont="1" applyFill="1" applyBorder="1"/>
    <xf numFmtId="0" fontId="5" fillId="13" borderId="43" xfId="0" applyFont="1" applyFill="1" applyBorder="1" applyAlignment="1">
      <alignment horizontal="center" vertical="center"/>
    </xf>
    <xf numFmtId="2" fontId="5" fillId="9" borderId="29" xfId="0" applyNumberFormat="1" applyFont="1" applyFill="1" applyBorder="1" applyAlignment="1">
      <alignment horizontal="center" vertical="center"/>
    </xf>
    <xf numFmtId="2" fontId="5" fillId="13" borderId="31" xfId="0" applyNumberFormat="1" applyFont="1" applyFill="1" applyBorder="1" applyAlignment="1">
      <alignment horizontal="center" vertical="center"/>
    </xf>
    <xf numFmtId="2" fontId="5" fillId="13" borderId="29" xfId="0" applyNumberFormat="1" applyFont="1" applyFill="1" applyBorder="1" applyAlignment="1">
      <alignment horizontal="center" vertical="center"/>
    </xf>
    <xf numFmtId="0" fontId="5" fillId="9" borderId="58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166" fontId="5" fillId="5" borderId="15" xfId="0" applyNumberFormat="1" applyFont="1" applyFill="1" applyBorder="1" applyAlignment="1">
      <alignment horizontal="center" vertical="center"/>
    </xf>
    <xf numFmtId="166" fontId="1" fillId="5" borderId="15" xfId="0" applyNumberFormat="1" applyFont="1" applyFill="1" applyBorder="1" applyAlignment="1">
      <alignment horizontal="center" vertical="center"/>
    </xf>
    <xf numFmtId="166" fontId="1" fillId="0" borderId="0" xfId="0" applyNumberFormat="1" applyFont="1" applyFill="1" applyBorder="1"/>
    <xf numFmtId="166" fontId="0" fillId="0" borderId="0" xfId="0" applyNumberFormat="1" applyFill="1" applyBorder="1"/>
    <xf numFmtId="166" fontId="0" fillId="5" borderId="0" xfId="0" applyNumberFormat="1" applyFill="1" applyBorder="1"/>
    <xf numFmtId="166" fontId="51" fillId="5" borderId="0" xfId="0" applyNumberFormat="1" applyFont="1" applyFill="1" applyBorder="1"/>
    <xf numFmtId="166" fontId="5" fillId="20" borderId="0" xfId="0" applyNumberFormat="1" applyFont="1" applyFill="1" applyBorder="1"/>
    <xf numFmtId="0" fontId="0" fillId="20" borderId="0" xfId="0" applyFill="1" applyBorder="1"/>
    <xf numFmtId="0" fontId="68" fillId="21" borderId="77" xfId="0" applyFont="1" applyFill="1" applyBorder="1" applyAlignment="1">
      <alignment horizontal="center" vertical="center" wrapText="1" readingOrder="1"/>
    </xf>
    <xf numFmtId="0" fontId="68" fillId="21" borderId="78" xfId="0" applyFont="1" applyFill="1" applyBorder="1" applyAlignment="1">
      <alignment horizontal="center" vertical="center" wrapText="1" readingOrder="1"/>
    </xf>
    <xf numFmtId="0" fontId="68" fillId="22" borderId="79" xfId="0" applyFont="1" applyFill="1" applyBorder="1" applyAlignment="1">
      <alignment horizontal="center" vertical="center" wrapText="1" readingOrder="1"/>
    </xf>
    <xf numFmtId="0" fontId="68" fillId="22" borderId="80" xfId="0" applyFont="1" applyFill="1" applyBorder="1" applyAlignment="1">
      <alignment horizontal="center" vertical="center" wrapText="1" readingOrder="1"/>
    </xf>
    <xf numFmtId="0" fontId="68" fillId="21" borderId="79" xfId="0" applyFont="1" applyFill="1" applyBorder="1" applyAlignment="1">
      <alignment horizontal="center" vertical="center" wrapText="1" readingOrder="1"/>
    </xf>
    <xf numFmtId="0" fontId="68" fillId="21" borderId="80" xfId="0" applyFont="1" applyFill="1" applyBorder="1" applyAlignment="1">
      <alignment horizontal="center" vertical="center" wrapText="1" readingOrder="1"/>
    </xf>
    <xf numFmtId="0" fontId="68" fillId="21" borderId="81" xfId="0" applyFont="1" applyFill="1" applyBorder="1" applyAlignment="1">
      <alignment horizontal="center" vertical="center" wrapText="1" readingOrder="1"/>
    </xf>
    <xf numFmtId="0" fontId="68" fillId="21" borderId="82" xfId="0" applyFont="1" applyFill="1" applyBorder="1" applyAlignment="1">
      <alignment horizontal="center" vertical="center" wrapText="1" readingOrder="1"/>
    </xf>
    <xf numFmtId="0" fontId="69" fillId="23" borderId="83" xfId="0" applyFont="1" applyFill="1" applyBorder="1" applyAlignment="1">
      <alignment horizontal="center" vertical="center" wrapText="1" readingOrder="2"/>
    </xf>
    <xf numFmtId="0" fontId="69" fillId="23" borderId="84" xfId="0" applyFont="1" applyFill="1" applyBorder="1" applyAlignment="1">
      <alignment horizontal="center" vertical="center" wrapText="1" readingOrder="2"/>
    </xf>
    <xf numFmtId="0" fontId="69" fillId="23" borderId="0" xfId="0" applyFont="1" applyFill="1" applyBorder="1" applyAlignment="1">
      <alignment horizontal="center" vertical="center" wrapText="1" readingOrder="2"/>
    </xf>
    <xf numFmtId="0" fontId="68" fillId="21" borderId="0" xfId="0" applyFont="1" applyFill="1" applyBorder="1" applyAlignment="1">
      <alignment horizontal="center" vertical="center" wrapText="1" readingOrder="1"/>
    </xf>
    <xf numFmtId="2" fontId="67" fillId="17" borderId="9" xfId="0" applyNumberFormat="1" applyFont="1" applyFill="1" applyBorder="1" applyAlignment="1">
      <alignment horizontal="center" vertical="center" wrapText="1" readingOrder="1"/>
    </xf>
    <xf numFmtId="0" fontId="24" fillId="17" borderId="9" xfId="0" applyFont="1" applyFill="1" applyBorder="1" applyAlignment="1">
      <alignment horizontal="center" vertical="center"/>
    </xf>
    <xf numFmtId="0" fontId="24" fillId="17" borderId="10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166" fontId="0" fillId="5" borderId="0" xfId="0" applyNumberFormat="1" applyFill="1" applyBorder="1" applyAlignment="1">
      <alignment horizontal="center" vertical="center"/>
    </xf>
    <xf numFmtId="2" fontId="0" fillId="11" borderId="0" xfId="0" applyNumberForma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6" fontId="0" fillId="14" borderId="7" xfId="0" applyNumberFormat="1" applyFill="1" applyBorder="1" applyAlignment="1">
      <alignment horizontal="center" vertical="center"/>
    </xf>
    <xf numFmtId="166" fontId="0" fillId="14" borderId="60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0" fillId="21" borderId="0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right" vertical="center" wrapText="1"/>
    </xf>
    <xf numFmtId="0" fontId="2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29" fillId="0" borderId="0" xfId="0" applyFont="1" applyAlignment="1">
      <alignment vertical="center" wrapText="1"/>
    </xf>
    <xf numFmtId="164" fontId="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 vertical="center"/>
    </xf>
    <xf numFmtId="2" fontId="5" fillId="3" borderId="0" xfId="0" applyNumberFormat="1" applyFont="1" applyFill="1" applyAlignment="1">
      <alignment vertical="center" wrapText="1"/>
    </xf>
    <xf numFmtId="0" fontId="0" fillId="0" borderId="24" xfId="0" applyBorder="1"/>
    <xf numFmtId="0" fontId="3" fillId="0" borderId="25" xfId="0" applyFont="1" applyBorder="1"/>
    <xf numFmtId="0" fontId="1" fillId="0" borderId="11" xfId="0" applyFont="1" applyBorder="1"/>
    <xf numFmtId="0" fontId="1" fillId="4" borderId="12" xfId="0" applyFont="1" applyFill="1" applyBorder="1"/>
    <xf numFmtId="0" fontId="51" fillId="4" borderId="9" xfId="0" applyFont="1" applyFill="1" applyBorder="1"/>
    <xf numFmtId="0" fontId="51" fillId="4" borderId="10" xfId="0" applyFont="1" applyFill="1" applyBorder="1"/>
    <xf numFmtId="2" fontId="5" fillId="4" borderId="13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/>
    <xf numFmtId="0" fontId="3" fillId="4" borderId="15" xfId="0" applyFont="1" applyFill="1" applyBorder="1"/>
    <xf numFmtId="17" fontId="2" fillId="0" borderId="0" xfId="0" applyNumberFormat="1" applyFont="1"/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164" fontId="73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164" fontId="51" fillId="0" borderId="0" xfId="0" applyNumberFormat="1" applyFont="1" applyAlignment="1">
      <alignment horizontal="center" vertical="center"/>
    </xf>
    <xf numFmtId="1" fontId="46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" fontId="7" fillId="0" borderId="0" xfId="0" applyNumberFormat="1" applyFont="1" applyAlignment="1">
      <alignment horizontal="center"/>
    </xf>
    <xf numFmtId="1" fontId="32" fillId="0" borderId="0" xfId="0" applyNumberFormat="1" applyFont="1" applyAlignment="1">
      <alignment horizontal="center"/>
    </xf>
    <xf numFmtId="165" fontId="0" fillId="0" borderId="0" xfId="0" applyNumberFormat="1"/>
    <xf numFmtId="165" fontId="2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" fillId="0" borderId="21" xfId="0" applyFont="1" applyBorder="1" applyAlignment="1">
      <alignment vertical="center"/>
    </xf>
    <xf numFmtId="0" fontId="29" fillId="0" borderId="22" xfId="0" applyFont="1" applyBorder="1" applyAlignment="1">
      <alignment vertical="center" wrapText="1"/>
    </xf>
    <xf numFmtId="0" fontId="29" fillId="0" borderId="23" xfId="0" applyFont="1" applyBorder="1" applyAlignment="1">
      <alignment vertical="center" wrapText="1"/>
    </xf>
    <xf numFmtId="0" fontId="1" fillId="0" borderId="24" xfId="0" applyFont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29" fillId="0" borderId="9" xfId="0" applyFont="1" applyBorder="1" applyAlignment="1">
      <alignment vertical="center" wrapText="1"/>
    </xf>
    <xf numFmtId="0" fontId="29" fillId="0" borderId="6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" fillId="0" borderId="21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75" fillId="0" borderId="0" xfId="0" applyFont="1"/>
    <xf numFmtId="0" fontId="76" fillId="0" borderId="0" xfId="0" applyFont="1"/>
    <xf numFmtId="164" fontId="2" fillId="0" borderId="0" xfId="0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9" fillId="0" borderId="32" xfId="0" applyFont="1" applyBorder="1" applyAlignment="1">
      <alignment vertical="center" wrapText="1"/>
    </xf>
    <xf numFmtId="164" fontId="2" fillId="0" borderId="32" xfId="0" applyNumberFormat="1" applyFont="1" applyBorder="1" applyAlignment="1">
      <alignment horizontal="center" vertical="center"/>
    </xf>
    <xf numFmtId="0" fontId="29" fillId="0" borderId="12" xfId="0" applyFont="1" applyBorder="1" applyAlignment="1">
      <alignment vertical="center" wrapText="1"/>
    </xf>
    <xf numFmtId="164" fontId="51" fillId="0" borderId="22" xfId="0" applyNumberFormat="1" applyFont="1" applyFill="1" applyBorder="1" applyAlignment="1">
      <alignment horizontal="center" vertical="center" wrapText="1"/>
    </xf>
    <xf numFmtId="164" fontId="51" fillId="0" borderId="0" xfId="0" applyNumberFormat="1" applyFont="1" applyBorder="1" applyAlignment="1">
      <alignment horizontal="center" vertical="center"/>
    </xf>
    <xf numFmtId="0" fontId="1" fillId="24" borderId="11" xfId="0" applyFont="1" applyFill="1" applyBorder="1" applyAlignment="1">
      <alignment vertical="center"/>
    </xf>
    <xf numFmtId="0" fontId="29" fillId="24" borderId="32" xfId="0" applyFont="1" applyFill="1" applyBorder="1" applyAlignment="1">
      <alignment vertical="center" wrapText="1"/>
    </xf>
    <xf numFmtId="164" fontId="2" fillId="24" borderId="32" xfId="0" applyNumberFormat="1" applyFont="1" applyFill="1" applyBorder="1" applyAlignment="1">
      <alignment horizontal="center" vertical="center"/>
    </xf>
    <xf numFmtId="0" fontId="29" fillId="24" borderId="12" xfId="0" applyFont="1" applyFill="1" applyBorder="1" applyAlignment="1">
      <alignment vertical="center" wrapText="1"/>
    </xf>
    <xf numFmtId="164" fontId="51" fillId="0" borderId="22" xfId="0" applyNumberFormat="1" applyFont="1" applyFill="1" applyBorder="1" applyAlignment="1">
      <alignment horizontal="left" vertical="center" wrapText="1"/>
    </xf>
    <xf numFmtId="164" fontId="2" fillId="0" borderId="32" xfId="0" applyNumberFormat="1" applyFont="1" applyBorder="1" applyAlignment="1">
      <alignment horizontal="left" vertical="center"/>
    </xf>
    <xf numFmtId="164" fontId="2" fillId="0" borderId="0" xfId="0" applyNumberFormat="1" applyFont="1" applyBorder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2" fillId="24" borderId="32" xfId="0" applyNumberFormat="1" applyFont="1" applyFill="1" applyBorder="1" applyAlignment="1">
      <alignment horizontal="left" vertical="center"/>
    </xf>
    <xf numFmtId="0" fontId="2" fillId="0" borderId="22" xfId="0" applyNumberFormat="1" applyFont="1" applyBorder="1" applyAlignment="1">
      <alignment horizontal="left" vertical="center"/>
    </xf>
    <xf numFmtId="0" fontId="2" fillId="0" borderId="0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51" fillId="0" borderId="0" xfId="0" applyFont="1" applyBorder="1" applyAlignment="1">
      <alignment horizontal="left" vertical="center"/>
    </xf>
    <xf numFmtId="164" fontId="2" fillId="0" borderId="22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78" fillId="0" borderId="0" xfId="0" applyFont="1" applyAlignment="1">
      <alignment horizontal="center"/>
    </xf>
    <xf numFmtId="164" fontId="29" fillId="0" borderId="0" xfId="0" applyNumberFormat="1" applyFont="1" applyAlignment="1">
      <alignment vertical="center" wrapText="1"/>
    </xf>
    <xf numFmtId="164" fontId="2" fillId="0" borderId="0" xfId="0" applyNumberFormat="1" applyFont="1" applyAlignment="1">
      <alignment horizontal="left" vertical="center"/>
    </xf>
    <xf numFmtId="0" fontId="1" fillId="24" borderId="21" xfId="0" applyFont="1" applyFill="1" applyBorder="1" applyAlignment="1">
      <alignment vertical="center"/>
    </xf>
    <xf numFmtId="0" fontId="29" fillId="24" borderId="22" xfId="0" applyFont="1" applyFill="1" applyBorder="1" applyAlignment="1">
      <alignment vertical="center" wrapText="1"/>
    </xf>
    <xf numFmtId="0" fontId="2" fillId="24" borderId="22" xfId="0" applyNumberFormat="1" applyFont="1" applyFill="1" applyBorder="1" applyAlignment="1">
      <alignment horizontal="left" vertical="center"/>
    </xf>
    <xf numFmtId="164" fontId="2" fillId="24" borderId="22" xfId="0" applyNumberFormat="1" applyFont="1" applyFill="1" applyBorder="1" applyAlignment="1">
      <alignment horizontal="center" vertical="center"/>
    </xf>
    <xf numFmtId="0" fontId="29" fillId="24" borderId="23" xfId="0" applyFont="1" applyFill="1" applyBorder="1" applyAlignment="1">
      <alignment vertical="center" wrapText="1"/>
    </xf>
    <xf numFmtId="0" fontId="2" fillId="0" borderId="25" xfId="0" applyFont="1" applyBorder="1" applyAlignment="1">
      <alignment vertical="center"/>
    </xf>
    <xf numFmtId="164" fontId="1" fillId="0" borderId="21" xfId="0" applyNumberFormat="1" applyFont="1" applyBorder="1" applyAlignment="1">
      <alignment horizontal="left" vertical="center"/>
    </xf>
    <xf numFmtId="164" fontId="1" fillId="0" borderId="25" xfId="0" applyNumberFormat="1" applyFont="1" applyBorder="1" applyAlignment="1">
      <alignment horizontal="left" vertical="center"/>
    </xf>
    <xf numFmtId="165" fontId="1" fillId="0" borderId="0" xfId="0" applyNumberFormat="1" applyFont="1"/>
    <xf numFmtId="165" fontId="5" fillId="0" borderId="0" xfId="0" applyNumberFormat="1" applyFont="1"/>
    <xf numFmtId="0" fontId="5" fillId="0" borderId="0" xfId="0" applyFont="1"/>
    <xf numFmtId="0" fontId="0" fillId="7" borderId="0" xfId="0" applyFill="1" applyBorder="1" applyAlignment="1"/>
    <xf numFmtId="0" fontId="1" fillId="7" borderId="0" xfId="0" applyFont="1" applyFill="1" applyBorder="1" applyAlignment="1"/>
    <xf numFmtId="0" fontId="52" fillId="7" borderId="0" xfId="0" applyFont="1" applyFill="1" applyBorder="1" applyAlignment="1"/>
    <xf numFmtId="164" fontId="6" fillId="4" borderId="23" xfId="0" applyNumberFormat="1" applyFont="1" applyFill="1" applyBorder="1" applyAlignment="1">
      <alignment horizontal="center" vertical="center"/>
    </xf>
    <xf numFmtId="164" fontId="6" fillId="4" borderId="10" xfId="0" applyNumberFormat="1" applyFont="1" applyFill="1" applyBorder="1" applyAlignment="1">
      <alignment horizontal="center" vertical="center"/>
    </xf>
    <xf numFmtId="0" fontId="5" fillId="7" borderId="0" xfId="0" applyFont="1" applyFill="1" applyBorder="1" applyAlignment="1"/>
    <xf numFmtId="0" fontId="1" fillId="2" borderId="21" xfId="0" applyFont="1" applyFill="1" applyBorder="1" applyAlignment="1"/>
    <xf numFmtId="0" fontId="5" fillId="2" borderId="21" xfId="0" applyFont="1" applyFill="1" applyBorder="1" applyAlignment="1"/>
    <xf numFmtId="164" fontId="5" fillId="2" borderId="22" xfId="0" applyNumberFormat="1" applyFont="1" applyFill="1" applyBorder="1" applyAlignment="1">
      <alignment horizontal="center" vertical="center" wrapText="1"/>
    </xf>
    <xf numFmtId="164" fontId="5" fillId="2" borderId="23" xfId="0" applyNumberFormat="1" applyFont="1" applyFill="1" applyBorder="1" applyAlignment="1">
      <alignment horizontal="center" vertical="center" wrapText="1"/>
    </xf>
    <xf numFmtId="0" fontId="5" fillId="2" borderId="25" xfId="0" applyFont="1" applyFill="1" applyBorder="1" applyAlignment="1"/>
    <xf numFmtId="164" fontId="5" fillId="2" borderId="6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0" fontId="6" fillId="4" borderId="21" xfId="0" applyFont="1" applyFill="1" applyBorder="1" applyAlignment="1">
      <alignment vertical="center"/>
    </xf>
    <xf numFmtId="0" fontId="6" fillId="4" borderId="25" xfId="0" applyFont="1" applyFill="1" applyBorder="1" applyAlignment="1">
      <alignment vertical="center"/>
    </xf>
    <xf numFmtId="0" fontId="5" fillId="2" borderId="25" xfId="0" applyFont="1" applyFill="1" applyBorder="1" applyAlignment="1">
      <alignment vertical="center"/>
    </xf>
    <xf numFmtId="0" fontId="1" fillId="2" borderId="0" xfId="0" applyFont="1" applyFill="1" applyBorder="1" applyAlignment="1"/>
    <xf numFmtId="165" fontId="5" fillId="0" borderId="21" xfId="0" applyNumberFormat="1" applyFont="1" applyBorder="1"/>
    <xf numFmtId="0" fontId="5" fillId="0" borderId="23" xfId="0" applyFont="1" applyBorder="1"/>
    <xf numFmtId="165" fontId="1" fillId="0" borderId="24" xfId="0" applyNumberFormat="1" applyFont="1" applyBorder="1"/>
    <xf numFmtId="0" fontId="1" fillId="0" borderId="9" xfId="0" applyFont="1" applyBorder="1"/>
    <xf numFmtId="165" fontId="1" fillId="0" borderId="25" xfId="0" applyNumberFormat="1" applyFont="1" applyBorder="1"/>
    <xf numFmtId="164" fontId="2" fillId="2" borderId="0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/>
    <xf numFmtId="164" fontId="0" fillId="2" borderId="23" xfId="0" applyNumberFormat="1" applyFill="1" applyBorder="1" applyAlignment="1">
      <alignment horizontal="center" vertical="center"/>
    </xf>
    <xf numFmtId="164" fontId="5" fillId="2" borderId="22" xfId="0" applyNumberFormat="1" applyFont="1" applyFill="1" applyBorder="1" applyAlignment="1">
      <alignment horizontal="center" vertical="center"/>
    </xf>
    <xf numFmtId="164" fontId="5" fillId="2" borderId="23" xfId="0" applyNumberFormat="1" applyFont="1" applyFill="1" applyBorder="1" applyAlignment="1">
      <alignment horizontal="center" vertical="center"/>
    </xf>
    <xf numFmtId="0" fontId="5" fillId="2" borderId="24" xfId="0" applyFont="1" applyFill="1" applyBorder="1" applyAlignment="1"/>
    <xf numFmtId="164" fontId="5" fillId="2" borderId="0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85" xfId="0" applyBorder="1"/>
    <xf numFmtId="0" fontId="0" fillId="0" borderId="85" xfId="0" pivotButton="1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8" xfId="0" applyNumberFormat="1" applyBorder="1"/>
    <xf numFmtId="0" fontId="0" fillId="0" borderId="89" xfId="0" applyNumberFormat="1" applyBorder="1"/>
    <xf numFmtId="0" fontId="0" fillId="0" borderId="90" xfId="0" applyNumberFormat="1" applyBorder="1"/>
    <xf numFmtId="14" fontId="0" fillId="0" borderId="0" xfId="0" applyNumberFormat="1"/>
    <xf numFmtId="0" fontId="81" fillId="0" borderId="0" xfId="0" applyFont="1" applyAlignment="1">
      <alignment horizontal="left" vertical="center" indent="1"/>
    </xf>
    <xf numFmtId="0" fontId="83" fillId="0" borderId="0" xfId="1" applyAlignment="1">
      <alignment horizontal="left" vertical="center" indent="1"/>
    </xf>
    <xf numFmtId="0" fontId="2" fillId="3" borderId="0" xfId="0" applyFont="1" applyFill="1"/>
    <xf numFmtId="0" fontId="84" fillId="0" borderId="0" xfId="0" applyFont="1" applyAlignment="1">
      <alignment horizontal="center" vertical="center" readingOrder="1"/>
    </xf>
    <xf numFmtId="0" fontId="5" fillId="8" borderId="0" xfId="0" applyFont="1" applyFill="1" applyBorder="1" applyAlignment="1">
      <alignment horizontal="center"/>
    </xf>
    <xf numFmtId="0" fontId="85" fillId="8" borderId="38" xfId="0" applyFont="1" applyFill="1" applyBorder="1" applyAlignment="1">
      <alignment horizontal="center"/>
    </xf>
    <xf numFmtId="2" fontId="86" fillId="2" borderId="91" xfId="0" applyNumberFormat="1" applyFont="1" applyFill="1" applyBorder="1"/>
    <xf numFmtId="2" fontId="86" fillId="2" borderId="92" xfId="0" applyNumberFormat="1" applyFont="1" applyFill="1" applyBorder="1"/>
    <xf numFmtId="0" fontId="85" fillId="8" borderId="62" xfId="0" applyFont="1" applyFill="1" applyBorder="1" applyAlignment="1">
      <alignment horizontal="center"/>
    </xf>
    <xf numFmtId="2" fontId="86" fillId="2" borderId="14" xfId="0" applyNumberFormat="1" applyFont="1" applyFill="1" applyBorder="1"/>
    <xf numFmtId="2" fontId="86" fillId="2" borderId="93" xfId="0" applyNumberFormat="1" applyFont="1" applyFill="1" applyBorder="1"/>
    <xf numFmtId="0" fontId="85" fillId="8" borderId="33" xfId="0" applyFont="1" applyFill="1" applyBorder="1" applyAlignment="1">
      <alignment horizontal="center"/>
    </xf>
    <xf numFmtId="2" fontId="86" fillId="2" borderId="94" xfId="0" applyNumberFormat="1" applyFont="1" applyFill="1" applyBorder="1"/>
    <xf numFmtId="2" fontId="86" fillId="2" borderId="28" xfId="0" applyNumberFormat="1" applyFont="1" applyFill="1" applyBorder="1"/>
    <xf numFmtId="0" fontId="85" fillId="8" borderId="0" xfId="0" applyFont="1" applyFill="1" applyBorder="1" applyAlignment="1">
      <alignment horizontal="center"/>
    </xf>
    <xf numFmtId="0" fontId="12" fillId="0" borderId="0" xfId="0" applyFont="1"/>
    <xf numFmtId="0" fontId="87" fillId="0" borderId="0" xfId="0" applyFont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72" fillId="8" borderId="97" xfId="0" applyFont="1" applyFill="1" applyBorder="1" applyAlignment="1">
      <alignment horizontal="center" vertical="center"/>
    </xf>
    <xf numFmtId="0" fontId="72" fillId="8" borderId="98" xfId="0" applyFont="1" applyFill="1" applyBorder="1" applyAlignment="1">
      <alignment horizontal="center" vertical="center"/>
    </xf>
    <xf numFmtId="0" fontId="72" fillId="8" borderId="99" xfId="0" applyFont="1" applyFill="1" applyBorder="1" applyAlignment="1">
      <alignment horizontal="center" vertical="center"/>
    </xf>
    <xf numFmtId="0" fontId="72" fillId="8" borderId="106" xfId="0" applyFont="1" applyFill="1" applyBorder="1" applyAlignment="1">
      <alignment horizontal="center" vertical="center"/>
    </xf>
    <xf numFmtId="2" fontId="89" fillId="0" borderId="42" xfId="0" applyNumberFormat="1" applyFont="1" applyFill="1" applyBorder="1" applyAlignment="1">
      <alignment horizontal="center" vertical="center"/>
    </xf>
    <xf numFmtId="2" fontId="89" fillId="0" borderId="95" xfId="0" applyNumberFormat="1" applyFont="1" applyFill="1" applyBorder="1" applyAlignment="1">
      <alignment horizontal="center" vertical="center"/>
    </xf>
    <xf numFmtId="2" fontId="89" fillId="0" borderId="53" xfId="0" applyNumberFormat="1" applyFont="1" applyFill="1" applyBorder="1" applyAlignment="1">
      <alignment horizontal="center" vertical="center"/>
    </xf>
    <xf numFmtId="2" fontId="89" fillId="0" borderId="102" xfId="0" applyNumberFormat="1" applyFont="1" applyFill="1" applyBorder="1" applyAlignment="1">
      <alignment horizontal="center" vertical="center"/>
    </xf>
    <xf numFmtId="2" fontId="89" fillId="0" borderId="43" xfId="0" applyNumberFormat="1" applyFont="1" applyFill="1" applyBorder="1" applyAlignment="1">
      <alignment horizontal="center" vertical="center"/>
    </xf>
    <xf numFmtId="2" fontId="89" fillId="0" borderId="34" xfId="0" applyNumberFormat="1" applyFont="1" applyFill="1" applyBorder="1" applyAlignment="1">
      <alignment horizontal="center" vertical="center"/>
    </xf>
    <xf numFmtId="2" fontId="89" fillId="0" borderId="29" xfId="0" applyNumberFormat="1" applyFont="1" applyFill="1" applyBorder="1" applyAlignment="1">
      <alignment horizontal="center" vertical="center"/>
    </xf>
    <xf numFmtId="2" fontId="89" fillId="0" borderId="8" xfId="0" applyNumberFormat="1" applyFont="1" applyFill="1" applyBorder="1" applyAlignment="1">
      <alignment horizontal="center" vertical="center"/>
    </xf>
    <xf numFmtId="2" fontId="89" fillId="0" borderId="36" xfId="0" applyNumberFormat="1" applyFont="1" applyFill="1" applyBorder="1" applyAlignment="1">
      <alignment horizontal="center" vertical="center"/>
    </xf>
    <xf numFmtId="2" fontId="89" fillId="0" borderId="103" xfId="0" applyNumberFormat="1" applyFont="1" applyFill="1" applyBorder="1" applyAlignment="1">
      <alignment horizontal="center" vertical="center"/>
    </xf>
    <xf numFmtId="2" fontId="89" fillId="0" borderId="31" xfId="0" applyNumberFormat="1" applyFont="1" applyFill="1" applyBorder="1" applyAlignment="1">
      <alignment horizontal="center" vertical="center"/>
    </xf>
    <xf numFmtId="2" fontId="89" fillId="0" borderId="35" xfId="0" applyNumberFormat="1" applyFont="1" applyFill="1" applyBorder="1" applyAlignment="1">
      <alignment horizontal="center" vertical="center"/>
    </xf>
    <xf numFmtId="2" fontId="89" fillId="8" borderId="29" xfId="0" applyNumberFormat="1" applyFont="1" applyFill="1" applyBorder="1" applyAlignment="1">
      <alignment horizontal="center" vertical="center"/>
    </xf>
    <xf numFmtId="2" fontId="89" fillId="8" borderId="8" xfId="0" applyNumberFormat="1" applyFont="1" applyFill="1" applyBorder="1" applyAlignment="1">
      <alignment horizontal="center" vertical="center"/>
    </xf>
    <xf numFmtId="2" fontId="89" fillId="8" borderId="36" xfId="0" applyNumberFormat="1" applyFont="1" applyFill="1" applyBorder="1" applyAlignment="1">
      <alignment horizontal="center" vertical="center"/>
    </xf>
    <xf numFmtId="2" fontId="89" fillId="8" borderId="103" xfId="0" applyNumberFormat="1" applyFont="1" applyFill="1" applyBorder="1" applyAlignment="1">
      <alignment horizontal="center" vertical="center"/>
    </xf>
    <xf numFmtId="2" fontId="89" fillId="8" borderId="31" xfId="0" applyNumberFormat="1" applyFont="1" applyFill="1" applyBorder="1" applyAlignment="1">
      <alignment horizontal="center" vertical="center"/>
    </xf>
    <xf numFmtId="2" fontId="89" fillId="8" borderId="35" xfId="0" applyNumberFormat="1" applyFont="1" applyFill="1" applyBorder="1" applyAlignment="1">
      <alignment horizontal="center" vertical="center"/>
    </xf>
    <xf numFmtId="2" fontId="89" fillId="0" borderId="30" xfId="0" applyNumberFormat="1" applyFont="1" applyFill="1" applyBorder="1" applyAlignment="1">
      <alignment horizontal="center" vertical="center"/>
    </xf>
    <xf numFmtId="2" fontId="89" fillId="0" borderId="20" xfId="0" applyNumberFormat="1" applyFont="1" applyFill="1" applyBorder="1" applyAlignment="1">
      <alignment horizontal="center" vertical="center"/>
    </xf>
    <xf numFmtId="2" fontId="89" fillId="0" borderId="100" xfId="0" applyNumberFormat="1" applyFont="1" applyFill="1" applyBorder="1" applyAlignment="1">
      <alignment horizontal="center" vertical="center"/>
    </xf>
    <xf numFmtId="2" fontId="89" fillId="0" borderId="104" xfId="0" applyNumberFormat="1" applyFont="1" applyFill="1" applyBorder="1" applyAlignment="1">
      <alignment horizontal="center" vertical="center"/>
    </xf>
    <xf numFmtId="2" fontId="89" fillId="0" borderId="101" xfId="0" applyNumberFormat="1" applyFont="1" applyFill="1" applyBorder="1" applyAlignment="1">
      <alignment horizontal="center" vertical="center"/>
    </xf>
    <xf numFmtId="2" fontId="89" fillId="0" borderId="96" xfId="0" applyNumberFormat="1" applyFont="1" applyFill="1" applyBorder="1" applyAlignment="1">
      <alignment horizontal="center" vertical="center"/>
    </xf>
    <xf numFmtId="2" fontId="89" fillId="8" borderId="28" xfId="0" applyNumberFormat="1" applyFont="1" applyFill="1" applyBorder="1" applyAlignment="1">
      <alignment horizontal="center" vertical="center"/>
    </xf>
    <xf numFmtId="2" fontId="89" fillId="8" borderId="16" xfId="0" applyNumberFormat="1" applyFont="1" applyFill="1" applyBorder="1" applyAlignment="1">
      <alignment horizontal="center" vertical="center"/>
    </xf>
    <xf numFmtId="2" fontId="89" fillId="8" borderId="33" xfId="0" applyNumberFormat="1" applyFont="1" applyFill="1" applyBorder="1" applyAlignment="1">
      <alignment horizontal="center" vertical="center"/>
    </xf>
    <xf numFmtId="2" fontId="89" fillId="8" borderId="94" xfId="0" applyNumberFormat="1" applyFont="1" applyFill="1" applyBorder="1" applyAlignment="1">
      <alignment horizontal="center" vertical="center"/>
    </xf>
    <xf numFmtId="2" fontId="89" fillId="8" borderId="61" xfId="0" applyNumberFormat="1" applyFont="1" applyFill="1" applyBorder="1" applyAlignment="1">
      <alignment horizontal="center" vertical="center"/>
    </xf>
    <xf numFmtId="2" fontId="89" fillId="8" borderId="105" xfId="0" applyNumberFormat="1" applyFont="1" applyFill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88" fillId="8" borderId="107" xfId="0" applyFont="1" applyFill="1" applyBorder="1" applyAlignment="1">
      <alignment horizontal="center" vertical="center"/>
    </xf>
    <xf numFmtId="0" fontId="88" fillId="8" borderId="18" xfId="0" applyFont="1" applyFill="1" applyBorder="1" applyAlignment="1">
      <alignment horizontal="center" vertical="center"/>
    </xf>
    <xf numFmtId="0" fontId="88" fillId="8" borderId="19" xfId="0" applyFont="1" applyFill="1" applyBorder="1" applyAlignment="1">
      <alignment horizontal="center" vertical="center"/>
    </xf>
    <xf numFmtId="0" fontId="88" fillId="8" borderId="13" xfId="0" applyFont="1" applyFill="1" applyBorder="1" applyAlignment="1">
      <alignment horizontal="center" vertical="center"/>
    </xf>
    <xf numFmtId="0" fontId="88" fillId="8" borderId="108" xfId="0" applyFont="1" applyFill="1" applyBorder="1" applyAlignment="1">
      <alignment horizontal="center" vertical="center"/>
    </xf>
    <xf numFmtId="0" fontId="88" fillId="0" borderId="0" xfId="0" applyFont="1" applyBorder="1" applyAlignment="1">
      <alignment horizontal="left" vertical="center"/>
    </xf>
    <xf numFmtId="2" fontId="89" fillId="8" borderId="30" xfId="0" applyNumberFormat="1" applyFont="1" applyFill="1" applyBorder="1" applyAlignment="1">
      <alignment horizontal="center" vertical="center"/>
    </xf>
    <xf numFmtId="2" fontId="89" fillId="8" borderId="20" xfId="0" applyNumberFormat="1" applyFont="1" applyFill="1" applyBorder="1" applyAlignment="1">
      <alignment horizontal="center" vertical="center"/>
    </xf>
    <xf numFmtId="2" fontId="89" fillId="8" borderId="100" xfId="0" applyNumberFormat="1" applyFont="1" applyFill="1" applyBorder="1" applyAlignment="1">
      <alignment horizontal="center" vertical="center"/>
    </xf>
    <xf numFmtId="2" fontId="89" fillId="8" borderId="104" xfId="0" applyNumberFormat="1" applyFont="1" applyFill="1" applyBorder="1" applyAlignment="1">
      <alignment horizontal="center" vertical="center"/>
    </xf>
    <xf numFmtId="2" fontId="89" fillId="8" borderId="101" xfId="0" applyNumberFormat="1" applyFont="1" applyFill="1" applyBorder="1" applyAlignment="1">
      <alignment horizontal="center" vertical="center"/>
    </xf>
    <xf numFmtId="2" fontId="89" fillId="8" borderId="96" xfId="0" applyNumberFormat="1" applyFont="1" applyFill="1" applyBorder="1" applyAlignment="1">
      <alignment horizontal="center" vertical="center"/>
    </xf>
    <xf numFmtId="1" fontId="1" fillId="7" borderId="0" xfId="0" applyNumberFormat="1" applyFont="1" applyFill="1"/>
    <xf numFmtId="164" fontId="5" fillId="0" borderId="102" xfId="0" applyNumberFormat="1" applyFont="1" applyBorder="1" applyAlignment="1">
      <alignment horizontal="left" vertical="center"/>
    </xf>
    <xf numFmtId="164" fontId="5" fillId="0" borderId="94" xfId="0" applyNumberFormat="1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 indent="1"/>
    </xf>
    <xf numFmtId="167" fontId="0" fillId="0" borderId="0" xfId="0" applyNumberFormat="1"/>
    <xf numFmtId="0" fontId="0" fillId="15" borderId="0" xfId="0" applyFill="1"/>
    <xf numFmtId="0" fontId="92" fillId="15" borderId="0" xfId="0" applyFont="1" applyFill="1"/>
    <xf numFmtId="0" fontId="4" fillId="15" borderId="0" xfId="0" applyFont="1" applyFill="1"/>
    <xf numFmtId="0" fontId="91" fillId="0" borderId="23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1" fillId="15" borderId="0" xfId="0" applyFont="1" applyFill="1" applyAlignment="1">
      <alignment horizontal="left" vertical="center" indent="1"/>
    </xf>
    <xf numFmtId="0" fontId="6" fillId="0" borderId="0" xfId="0" applyFont="1"/>
    <xf numFmtId="0" fontId="5" fillId="26" borderId="0" xfId="0" applyFont="1" applyFill="1"/>
    <xf numFmtId="0" fontId="5" fillId="26" borderId="11" xfId="0" applyFont="1" applyFill="1" applyBorder="1"/>
    <xf numFmtId="0" fontId="5" fillId="26" borderId="12" xfId="0" applyFont="1" applyFill="1" applyBorder="1"/>
    <xf numFmtId="0" fontId="4" fillId="26" borderId="0" xfId="0" applyFont="1" applyFill="1"/>
    <xf numFmtId="0" fontId="5" fillId="15" borderId="0" xfId="0" applyFont="1" applyFill="1"/>
    <xf numFmtId="166" fontId="0" fillId="0" borderId="0" xfId="0" applyNumberFormat="1" applyAlignment="1">
      <alignment horizontal="left" vertical="center" indent="1"/>
    </xf>
    <xf numFmtId="167" fontId="4" fillId="15" borderId="0" xfId="0" applyNumberFormat="1" applyFont="1" applyFill="1" applyAlignment="1">
      <alignment horizontal="left" vertical="center"/>
    </xf>
    <xf numFmtId="0" fontId="0" fillId="15" borderId="0" xfId="0" applyFill="1" applyAlignment="1">
      <alignment horizontal="center"/>
    </xf>
    <xf numFmtId="0" fontId="5" fillId="4" borderId="5" xfId="0" applyFont="1" applyFill="1" applyBorder="1" applyAlignment="1">
      <alignment vertical="center" wrapText="1"/>
    </xf>
    <xf numFmtId="0" fontId="0" fillId="4" borderId="5" xfId="0" applyFill="1" applyBorder="1" applyAlignment="1">
      <alignment vertical="center" wrapText="1"/>
    </xf>
    <xf numFmtId="0" fontId="0" fillId="4" borderId="61" xfId="0" applyFill="1" applyBorder="1" applyAlignment="1">
      <alignment vertical="center" wrapText="1"/>
    </xf>
    <xf numFmtId="0" fontId="5" fillId="4" borderId="0" xfId="0" applyFont="1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63" xfId="0" applyFill="1" applyBorder="1" applyAlignment="1">
      <alignment vertical="center" wrapText="1"/>
    </xf>
    <xf numFmtId="0" fontId="5" fillId="7" borderId="0" xfId="0" applyFont="1" applyFill="1" applyAlignment="1">
      <alignment wrapText="1"/>
    </xf>
    <xf numFmtId="0" fontId="7" fillId="4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4" borderId="38" xfId="0" applyFont="1" applyFill="1" applyBorder="1" applyAlignment="1">
      <alignment vertical="center" wrapText="1"/>
    </xf>
    <xf numFmtId="0" fontId="0" fillId="4" borderId="109" xfId="0" applyFill="1" applyBorder="1" applyAlignment="1">
      <alignment vertical="center" wrapText="1"/>
    </xf>
    <xf numFmtId="0" fontId="0" fillId="4" borderId="58" xfId="0" applyFill="1" applyBorder="1" applyAlignment="1">
      <alignment vertical="center" wrapText="1"/>
    </xf>
    <xf numFmtId="0" fontId="5" fillId="4" borderId="109" xfId="0" applyFont="1" applyFill="1" applyBorder="1" applyAlignment="1">
      <alignment vertical="center" wrapText="1"/>
    </xf>
    <xf numFmtId="0" fontId="5" fillId="15" borderId="38" xfId="0" applyFont="1" applyFill="1" applyBorder="1" applyAlignment="1">
      <alignment vertical="center" wrapText="1"/>
    </xf>
    <xf numFmtId="0" fontId="0" fillId="15" borderId="109" xfId="0" applyFill="1" applyBorder="1" applyAlignment="1">
      <alignment vertical="center" wrapText="1"/>
    </xf>
    <xf numFmtId="0" fontId="0" fillId="15" borderId="58" xfId="0" applyFill="1" applyBorder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5" fillId="3" borderId="0" xfId="0" applyFont="1" applyFill="1" applyAlignment="1">
      <alignment wrapText="1"/>
    </xf>
    <xf numFmtId="0" fontId="7" fillId="3" borderId="0" xfId="0" applyFont="1" applyFill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3" fillId="0" borderId="24" xfId="0" applyFont="1" applyBorder="1" applyAlignment="1"/>
    <xf numFmtId="0" fontId="0" fillId="0" borderId="0" xfId="0" applyBorder="1" applyAlignment="1"/>
    <xf numFmtId="0" fontId="3" fillId="0" borderId="25" xfId="0" applyFont="1" applyBorder="1" applyAlignment="1"/>
    <xf numFmtId="0" fontId="0" fillId="0" borderId="6" xfId="0" applyBorder="1" applyAlignment="1"/>
    <xf numFmtId="0" fontId="5" fillId="6" borderId="0" xfId="0" applyFont="1" applyFill="1" applyAlignment="1">
      <alignment wrapText="1"/>
    </xf>
    <xf numFmtId="0" fontId="0" fillId="0" borderId="0" xfId="0" applyAlignment="1">
      <alignment wrapText="1"/>
    </xf>
    <xf numFmtId="0" fontId="7" fillId="7" borderId="22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12" borderId="69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79" fillId="3" borderId="42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" fontId="44" fillId="3" borderId="71" xfId="0" applyNumberFormat="1" applyFont="1" applyFill="1" applyBorder="1" applyAlignment="1">
      <alignment horizontal="center" vertical="center"/>
    </xf>
    <xf numFmtId="2" fontId="0" fillId="0" borderId="72" xfId="0" applyNumberFormat="1" applyBorder="1" applyAlignment="1">
      <alignment horizontal="center" vertical="center"/>
    </xf>
    <xf numFmtId="0" fontId="60" fillId="0" borderId="64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58" fillId="25" borderId="66" xfId="0" applyFont="1" applyFill="1" applyBorder="1" applyAlignment="1">
      <alignment horizontal="center" vertical="center"/>
    </xf>
    <xf numFmtId="0" fontId="65" fillId="0" borderId="50" xfId="0" applyFont="1" applyBorder="1" applyAlignment="1">
      <alignment horizontal="center" vertical="center"/>
    </xf>
    <xf numFmtId="0" fontId="44" fillId="12" borderId="67" xfId="0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110" xfId="0" applyBorder="1"/>
    <xf numFmtId="0" fontId="0" fillId="0" borderId="111" xfId="0" applyBorder="1"/>
    <xf numFmtId="0" fontId="1" fillId="27" borderId="112" xfId="0" applyFont="1" applyFill="1" applyBorder="1"/>
    <xf numFmtId="0" fontId="0" fillId="0" borderId="113" xfId="0" applyBorder="1"/>
    <xf numFmtId="0" fontId="1" fillId="27" borderId="114" xfId="0" applyFont="1" applyFill="1" applyBorder="1"/>
    <xf numFmtId="0" fontId="94" fillId="0" borderId="10" xfId="0" applyFont="1" applyBorder="1"/>
    <xf numFmtId="0" fontId="94" fillId="0" borderId="6" xfId="0" applyFont="1" applyBorder="1"/>
    <xf numFmtId="0" fontId="1" fillId="0" borderId="15" xfId="0" applyFont="1" applyBorder="1"/>
    <xf numFmtId="0" fontId="1" fillId="0" borderId="70" xfId="0" applyFont="1" applyBorder="1"/>
    <xf numFmtId="0" fontId="1" fillId="0" borderId="69" xfId="0" applyFont="1" applyBorder="1"/>
    <xf numFmtId="0" fontId="1" fillId="27" borderId="115" xfId="0" applyFont="1" applyFill="1" applyBorder="1"/>
    <xf numFmtId="0" fontId="94" fillId="0" borderId="9" xfId="0" applyFont="1" applyBorder="1"/>
    <xf numFmtId="0" fontId="94" fillId="0" borderId="0" xfId="0" applyFont="1"/>
    <xf numFmtId="0" fontId="1" fillId="0" borderId="14" xfId="0" applyFont="1" applyBorder="1"/>
    <xf numFmtId="0" fontId="94" fillId="0" borderId="23" xfId="0" applyFont="1" applyBorder="1"/>
    <xf numFmtId="0" fontId="94" fillId="0" borderId="22" xfId="0" applyFont="1" applyBorder="1"/>
    <xf numFmtId="0" fontId="1" fillId="0" borderId="27" xfId="0" applyFont="1" applyBorder="1"/>
    <xf numFmtId="0" fontId="1" fillId="0" borderId="23" xfId="0" applyFont="1" applyBorder="1"/>
    <xf numFmtId="0" fontId="1" fillId="0" borderId="22" xfId="0" applyFont="1" applyBorder="1"/>
    <xf numFmtId="0" fontId="0" fillId="0" borderId="27" xfId="0" applyBorder="1"/>
    <xf numFmtId="0" fontId="0" fillId="7" borderId="0" xfId="0" applyFill="1"/>
    <xf numFmtId="0" fontId="1" fillId="7" borderId="0" xfId="0" applyFont="1" applyFill="1"/>
    <xf numFmtId="0" fontId="2" fillId="0" borderId="0" xfId="2"/>
    <xf numFmtId="0" fontId="2" fillId="7" borderId="0" xfId="2" applyFill="1"/>
    <xf numFmtId="0" fontId="1" fillId="0" borderId="0" xfId="2" applyFont="1"/>
    <xf numFmtId="0" fontId="1" fillId="7" borderId="0" xfId="2" applyFont="1" applyFill="1"/>
    <xf numFmtId="14" fontId="2" fillId="0" borderId="0" xfId="2" applyNumberFormat="1"/>
    <xf numFmtId="0" fontId="1" fillId="4" borderId="24" xfId="2" applyFont="1" applyFill="1" applyBorder="1" applyAlignment="1">
      <alignment horizontal="center" vertical="center"/>
    </xf>
    <xf numFmtId="0" fontId="2" fillId="0" borderId="0" xfId="2" applyBorder="1" applyAlignment="1">
      <alignment horizontal="center" vertical="center"/>
    </xf>
    <xf numFmtId="0" fontId="2" fillId="0" borderId="9" xfId="2" applyBorder="1" applyAlignment="1">
      <alignment horizontal="center" vertical="center"/>
    </xf>
    <xf numFmtId="0" fontId="1" fillId="4" borderId="25" xfId="2" applyFont="1" applyFill="1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0" fontId="2" fillId="0" borderId="24" xfId="2" applyBorder="1" applyAlignment="1">
      <alignment horizontal="center" vertical="center"/>
    </xf>
    <xf numFmtId="0" fontId="2" fillId="0" borderId="25" xfId="2" applyBorder="1" applyAlignment="1">
      <alignment horizontal="center" vertical="center"/>
    </xf>
    <xf numFmtId="0" fontId="97" fillId="2" borderId="21" xfId="2" applyFont="1" applyFill="1" applyBorder="1" applyAlignment="1">
      <alignment wrapText="1"/>
    </xf>
    <xf numFmtId="0" fontId="97" fillId="2" borderId="22" xfId="2" applyFont="1" applyFill="1" applyBorder="1" applyAlignment="1">
      <alignment wrapText="1"/>
    </xf>
    <xf numFmtId="0" fontId="97" fillId="2" borderId="23" xfId="2" applyFont="1" applyFill="1" applyBorder="1" applyAlignment="1">
      <alignment wrapText="1"/>
    </xf>
    <xf numFmtId="0" fontId="2" fillId="0" borderId="24" xfId="2" applyBorder="1"/>
    <xf numFmtId="0" fontId="2" fillId="0" borderId="25" xfId="2" applyBorder="1"/>
    <xf numFmtId="0" fontId="2" fillId="0" borderId="6" xfId="2" applyBorder="1"/>
    <xf numFmtId="0" fontId="1" fillId="0" borderId="24" xfId="2" applyFont="1" applyBorder="1" applyAlignment="1">
      <alignment horizontal="center" vertical="center"/>
    </xf>
    <xf numFmtId="165" fontId="2" fillId="0" borderId="6" xfId="2" applyNumberFormat="1" applyBorder="1" applyAlignment="1">
      <alignment horizontal="center" vertical="center"/>
    </xf>
    <xf numFmtId="1" fontId="2" fillId="29" borderId="21" xfId="2" applyNumberFormat="1" applyFill="1" applyBorder="1" applyAlignment="1">
      <alignment horizontal="center" vertical="center"/>
    </xf>
    <xf numFmtId="1" fontId="2" fillId="29" borderId="22" xfId="2" applyNumberFormat="1" applyFill="1" applyBorder="1" applyAlignment="1">
      <alignment horizontal="center" vertical="center"/>
    </xf>
    <xf numFmtId="1" fontId="2" fillId="29" borderId="23" xfId="2" applyNumberFormat="1" applyFill="1" applyBorder="1" applyAlignment="1">
      <alignment horizontal="center" vertical="center"/>
    </xf>
    <xf numFmtId="165" fontId="1" fillId="28" borderId="25" xfId="2" applyNumberFormat="1" applyFont="1" applyFill="1" applyBorder="1" applyAlignment="1">
      <alignment horizontal="center" vertical="center"/>
    </xf>
    <xf numFmtId="165" fontId="1" fillId="28" borderId="6" xfId="2" applyNumberFormat="1" applyFont="1" applyFill="1" applyBorder="1" applyAlignment="1">
      <alignment horizontal="center" vertical="center"/>
    </xf>
    <xf numFmtId="165" fontId="1" fillId="28" borderId="10" xfId="2" applyNumberFormat="1" applyFont="1" applyFill="1" applyBorder="1" applyAlignment="1">
      <alignment horizontal="center" vertical="center"/>
    </xf>
    <xf numFmtId="165" fontId="2" fillId="0" borderId="0" xfId="2" applyNumberFormat="1" applyBorder="1" applyAlignment="1">
      <alignment horizontal="center" vertical="center"/>
    </xf>
    <xf numFmtId="1" fontId="2" fillId="0" borderId="24" xfId="2" applyNumberFormat="1" applyBorder="1" applyAlignment="1">
      <alignment horizontal="center" vertical="center"/>
    </xf>
    <xf numFmtId="1" fontId="2" fillId="0" borderId="25" xfId="2" applyNumberFormat="1" applyBorder="1" applyAlignment="1">
      <alignment horizontal="center" vertical="center"/>
    </xf>
    <xf numFmtId="0" fontId="96" fillId="4" borderId="11" xfId="2" applyFont="1" applyFill="1" applyBorder="1" applyAlignment="1">
      <alignment horizontal="center" vertical="center" wrapText="1"/>
    </xf>
    <xf numFmtId="0" fontId="96" fillId="28" borderId="32" xfId="2" applyFont="1" applyFill="1" applyBorder="1" applyAlignment="1">
      <alignment horizontal="center" vertical="center" wrapText="1"/>
    </xf>
    <xf numFmtId="0" fontId="2" fillId="0" borderId="14" xfId="2" applyBorder="1"/>
    <xf numFmtId="0" fontId="48" fillId="0" borderId="15" xfId="2" applyFont="1" applyBorder="1"/>
    <xf numFmtId="0" fontId="48" fillId="0" borderId="27" xfId="2" applyFont="1" applyBorder="1"/>
    <xf numFmtId="0" fontId="2" fillId="2" borderId="13" xfId="2" applyFill="1" applyBorder="1"/>
    <xf numFmtId="166" fontId="2" fillId="0" borderId="9" xfId="2" applyNumberFormat="1" applyBorder="1"/>
    <xf numFmtId="166" fontId="2" fillId="0" borderId="10" xfId="2" applyNumberFormat="1" applyBorder="1"/>
    <xf numFmtId="0" fontId="1" fillId="6" borderId="21" xfId="2" applyFont="1" applyFill="1" applyBorder="1"/>
    <xf numFmtId="0" fontId="1" fillId="6" borderId="23" xfId="2" applyFont="1" applyFill="1" applyBorder="1"/>
    <xf numFmtId="0" fontId="8" fillId="0" borderId="7" xfId="2" applyFont="1" applyBorder="1" applyAlignment="1">
      <alignment horizontal="center"/>
    </xf>
    <xf numFmtId="0" fontId="98" fillId="0" borderId="0" xfId="2" applyFont="1"/>
    <xf numFmtId="2" fontId="99" fillId="0" borderId="0" xfId="2" applyNumberFormat="1" applyFont="1"/>
    <xf numFmtId="0" fontId="95" fillId="0" borderId="21" xfId="2" applyFont="1" applyBorder="1" applyAlignment="1">
      <alignment horizontal="center" vertical="center"/>
    </xf>
    <xf numFmtId="0" fontId="95" fillId="0" borderId="23" xfId="2" applyFont="1" applyBorder="1" applyAlignment="1">
      <alignment horizontal="center" vertical="center"/>
    </xf>
    <xf numFmtId="0" fontId="5" fillId="7" borderId="0" xfId="0" applyFont="1" applyFill="1"/>
    <xf numFmtId="0" fontId="0" fillId="0" borderId="0" xfId="0" applyAlignment="1"/>
    <xf numFmtId="166" fontId="0" fillId="0" borderId="0" xfId="0" applyNumberFormat="1" applyAlignment="1">
      <alignment horizontal="left" vertical="center"/>
    </xf>
    <xf numFmtId="0" fontId="5" fillId="26" borderId="11" xfId="0" applyFont="1" applyFill="1" applyBorder="1" applyAlignment="1">
      <alignment horizontal="center" vertical="center" wrapText="1"/>
    </xf>
    <xf numFmtId="0" fontId="5" fillId="26" borderId="13" xfId="0" applyFont="1" applyFill="1" applyBorder="1" applyAlignment="1">
      <alignment horizontal="center" vertical="center" wrapText="1"/>
    </xf>
    <xf numFmtId="0" fontId="5" fillId="26" borderId="27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46" fillId="0" borderId="14" xfId="0" applyFont="1" applyBorder="1" applyAlignment="1">
      <alignment horizontal="left" vertical="center"/>
    </xf>
    <xf numFmtId="0" fontId="51" fillId="0" borderId="21" xfId="0" applyFont="1" applyBorder="1" applyAlignment="1">
      <alignment horizontal="center" vertical="center"/>
    </xf>
    <xf numFmtId="0" fontId="51" fillId="0" borderId="24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4" fillId="15" borderId="0" xfId="0" applyFont="1" applyFill="1" applyBorder="1"/>
    <xf numFmtId="0" fontId="2" fillId="0" borderId="0" xfId="0" applyFont="1" applyBorder="1" applyAlignment="1">
      <alignment horizontal="center"/>
    </xf>
    <xf numFmtId="0" fontId="91" fillId="0" borderId="1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5" fillId="26" borderId="22" xfId="0" applyFont="1" applyFill="1" applyBorder="1" applyAlignment="1">
      <alignment horizontal="center" vertical="center" wrapText="1"/>
    </xf>
    <xf numFmtId="0" fontId="92" fillId="24" borderId="0" xfId="0" applyFont="1" applyFill="1"/>
    <xf numFmtId="0" fontId="0" fillId="24" borderId="0" xfId="0" applyFill="1"/>
    <xf numFmtId="0" fontId="6" fillId="4" borderId="21" xfId="0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0" fillId="0" borderId="7" xfId="0" applyFont="1" applyFill="1" applyBorder="1" applyAlignment="1">
      <alignment horizontal="center"/>
    </xf>
    <xf numFmtId="0" fontId="32" fillId="7" borderId="0" xfId="0" applyFont="1" applyFill="1"/>
  </cellXfs>
  <cellStyles count="3">
    <cellStyle name="Hyperlink" xfId="1" builtinId="8"/>
    <cellStyle name="Normal" xfId="0" builtinId="0"/>
    <cellStyle name="Normal 2" xfId="2" xr:uid="{504AD476-3862-4AA2-AF01-7E4CBAD7B1D8}"/>
  </cellStyles>
  <dxfs count="13">
    <dxf>
      <numFmt numFmtId="164" formatCode="0.0000"/>
      <alignment horizontal="center" vertical="bottom" textRotation="0" wrapText="0" indent="0" justifyLastLine="0" shrinkToFit="0" readingOrder="0"/>
    </dxf>
    <dxf>
      <numFmt numFmtId="164" formatCode="0.0000"/>
    </dxf>
    <dxf>
      <numFmt numFmtId="164" formatCode="0.0000"/>
      <alignment horizontal="center" vertical="bottom" textRotation="0" wrapText="0" indent="0" justifyLastLine="0" shrinkToFit="0" readingOrder="0"/>
    </dxf>
    <dxf>
      <numFmt numFmtId="164" formatCode="0.0000"/>
      <alignment horizontal="center" vertical="bottom" textRotation="0" wrapText="0" indent="0" justifyLastLine="0" shrinkToFit="0" readingOrder="0"/>
    </dxf>
    <dxf>
      <numFmt numFmtId="164" formatCode="0.0000"/>
      <alignment horizontal="center" vertical="bottom" textRotation="0" wrapText="0" indent="0" justifyLastLine="0" shrinkToFit="0" readingOrder="0"/>
    </dxf>
    <dxf>
      <numFmt numFmtId="164" formatCode="0.0000"/>
      <alignment horizontal="center" vertical="bottom" textRotation="0" wrapText="0" indent="0" justifyLastLine="0" shrinkToFit="0" readingOrder="0"/>
    </dxf>
    <dxf>
      <numFmt numFmtId="165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</dxf>
    <dxf>
      <numFmt numFmtId="165" formatCode="0.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colors>
    <mruColors>
      <color rgb="FF66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36014178347188"/>
          <c:y val="0.1209345583196165"/>
          <c:w val="0.76739806270315403"/>
          <c:h val="0.7163046915854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'Graph-Raining'!$B$1</c:f>
              <c:strCache>
                <c:ptCount val="1"/>
                <c:pt idx="0">
                  <c:v>مقدار بارندگی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'Graph-Raining'!$A$2:$A$5</c:f>
              <c:strCache>
                <c:ptCount val="4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</c:strCache>
            </c:strRef>
          </c:cat>
          <c:val>
            <c:numRef>
              <c:f>'Graph-Raining'!$B$2:$B$5</c:f>
              <c:numCache>
                <c:formatCode>General</c:formatCode>
                <c:ptCount val="4"/>
                <c:pt idx="0">
                  <c:v>534</c:v>
                </c:pt>
                <c:pt idx="1">
                  <c:v>456</c:v>
                </c:pt>
                <c:pt idx="2">
                  <c:v>411</c:v>
                </c:pt>
                <c:pt idx="3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2-458A-A80E-1612FCA26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259919"/>
        <c:axId val="1"/>
      </c:barChart>
      <c:catAx>
        <c:axId val="1142259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9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مقدار بارندگی (ml)</a:t>
                </a:r>
              </a:p>
            </c:rich>
          </c:tx>
          <c:layout>
            <c:manualLayout>
              <c:xMode val="edge"/>
              <c:yMode val="edge"/>
              <c:x val="3.9276226835281952E-2"/>
              <c:y val="0.269777025535359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259919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821510297482841E-2"/>
          <c:y val="9.2526690391459068E-2"/>
          <c:w val="0.55148741418764302"/>
          <c:h val="0.7473309608540925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't-Test'!$A$26:$A$37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't-Test'!$B$26:$B$37</c:f>
              <c:numCache>
                <c:formatCode>General</c:formatCode>
                <c:ptCount val="12"/>
                <c:pt idx="0">
                  <c:v>43</c:v>
                </c:pt>
                <c:pt idx="1">
                  <c:v>32</c:v>
                </c:pt>
                <c:pt idx="2">
                  <c:v>44</c:v>
                </c:pt>
                <c:pt idx="3">
                  <c:v>36</c:v>
                </c:pt>
                <c:pt idx="4">
                  <c:v>37</c:v>
                </c:pt>
                <c:pt idx="5">
                  <c:v>41</c:v>
                </c:pt>
                <c:pt idx="6">
                  <c:v>47</c:v>
                </c:pt>
                <c:pt idx="7">
                  <c:v>46</c:v>
                </c:pt>
                <c:pt idx="8">
                  <c:v>38</c:v>
                </c:pt>
                <c:pt idx="9">
                  <c:v>40</c:v>
                </c:pt>
                <c:pt idx="10">
                  <c:v>34</c:v>
                </c:pt>
                <c:pt idx="11">
                  <c:v>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F1-4FE8-BC95-97E76EF94CFE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't-Test'!$A$26:$A$37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't-Test'!$C$26:$C$37</c:f>
              <c:numCache>
                <c:formatCode>General</c:formatCode>
                <c:ptCount val="12"/>
                <c:pt idx="0">
                  <c:v>51</c:v>
                </c:pt>
                <c:pt idx="1">
                  <c:v>43</c:v>
                </c:pt>
                <c:pt idx="2">
                  <c:v>52</c:v>
                </c:pt>
                <c:pt idx="3">
                  <c:v>50</c:v>
                </c:pt>
                <c:pt idx="4">
                  <c:v>48</c:v>
                </c:pt>
                <c:pt idx="5">
                  <c:v>62</c:v>
                </c:pt>
                <c:pt idx="6">
                  <c:v>54</c:v>
                </c:pt>
                <c:pt idx="7">
                  <c:v>56</c:v>
                </c:pt>
                <c:pt idx="8">
                  <c:v>65</c:v>
                </c:pt>
                <c:pt idx="9">
                  <c:v>60</c:v>
                </c:pt>
                <c:pt idx="10">
                  <c:v>54</c:v>
                </c:pt>
                <c:pt idx="11">
                  <c:v>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F1-4FE8-BC95-97E76EF94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252847"/>
        <c:axId val="1"/>
      </c:scatterChart>
      <c:valAx>
        <c:axId val="11422528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252847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107551487414187"/>
          <c:y val="0.31672597864768681"/>
          <c:w val="0.29061784897025178"/>
          <c:h val="0.302491103202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3175">
                <a:solidFill>
                  <a:schemeClr val="accent1"/>
                </a:solidFill>
              </a:ln>
              <a:effectLst/>
            </c:spPr>
          </c:marker>
          <c:xVal>
            <c:numRef>
              <c:f>'Normal-Graph'!$A$1:$A$10000</c:f>
              <c:numCache>
                <c:formatCode>General</c:formatCode>
                <c:ptCount val="10000"/>
                <c:pt idx="0">
                  <c:v>185.77669197809882</c:v>
                </c:pt>
                <c:pt idx="1">
                  <c:v>206.12464186313446</c:v>
                </c:pt>
                <c:pt idx="2">
                  <c:v>188.37681795928802</c:v>
                </c:pt>
                <c:pt idx="3">
                  <c:v>208.32012341968948</c:v>
                </c:pt>
                <c:pt idx="4">
                  <c:v>161.45575887065206</c:v>
                </c:pt>
                <c:pt idx="5">
                  <c:v>196.77943714639696</c:v>
                </c:pt>
                <c:pt idx="6">
                  <c:v>150.87522615402122</c:v>
                </c:pt>
                <c:pt idx="7">
                  <c:v>113.26283401984256</c:v>
                </c:pt>
                <c:pt idx="8">
                  <c:v>152.37819115980528</c:v>
                </c:pt>
                <c:pt idx="9">
                  <c:v>168.68537886664853</c:v>
                </c:pt>
                <c:pt idx="10">
                  <c:v>189.84760390565498</c:v>
                </c:pt>
                <c:pt idx="11">
                  <c:v>92.044831944513135</c:v>
                </c:pt>
                <c:pt idx="12">
                  <c:v>210.2292403375759</c:v>
                </c:pt>
                <c:pt idx="13">
                  <c:v>108.898541838862</c:v>
                </c:pt>
                <c:pt idx="14">
                  <c:v>166.27270315409987</c:v>
                </c:pt>
                <c:pt idx="15">
                  <c:v>76.593781159026548</c:v>
                </c:pt>
                <c:pt idx="16">
                  <c:v>217.3866168956738</c:v>
                </c:pt>
                <c:pt idx="17">
                  <c:v>132.29834212295827</c:v>
                </c:pt>
                <c:pt idx="18">
                  <c:v>248.06375495216344</c:v>
                </c:pt>
                <c:pt idx="19">
                  <c:v>200.59796088360599</c:v>
                </c:pt>
                <c:pt idx="20">
                  <c:v>196.41334961277607</c:v>
                </c:pt>
                <c:pt idx="21">
                  <c:v>165.39279431497562</c:v>
                </c:pt>
                <c:pt idx="22">
                  <c:v>202.76317673022277</c:v>
                </c:pt>
                <c:pt idx="23">
                  <c:v>241.34036084404215</c:v>
                </c:pt>
                <c:pt idx="24">
                  <c:v>141.04397268936737</c:v>
                </c:pt>
                <c:pt idx="25">
                  <c:v>143.74747752270196</c:v>
                </c:pt>
                <c:pt idx="26">
                  <c:v>212.63524831709219</c:v>
                </c:pt>
                <c:pt idx="27">
                  <c:v>137.24162545229774</c:v>
                </c:pt>
                <c:pt idx="28">
                  <c:v>192.85544726670196</c:v>
                </c:pt>
                <c:pt idx="29">
                  <c:v>183.79370817427116</c:v>
                </c:pt>
                <c:pt idx="30">
                  <c:v>169.90586391300894</c:v>
                </c:pt>
                <c:pt idx="31">
                  <c:v>73.926687946077436</c:v>
                </c:pt>
                <c:pt idx="32">
                  <c:v>263.32439847436035</c:v>
                </c:pt>
                <c:pt idx="33">
                  <c:v>237.90236173197627</c:v>
                </c:pt>
                <c:pt idx="34">
                  <c:v>228.21768243346014</c:v>
                </c:pt>
                <c:pt idx="35">
                  <c:v>205.42423999329912</c:v>
                </c:pt>
                <c:pt idx="36">
                  <c:v>205.53915692260489</c:v>
                </c:pt>
                <c:pt idx="37">
                  <c:v>104.86543305858504</c:v>
                </c:pt>
                <c:pt idx="38">
                  <c:v>229.84658062312519</c:v>
                </c:pt>
                <c:pt idx="39">
                  <c:v>137.46856029654737</c:v>
                </c:pt>
                <c:pt idx="40">
                  <c:v>181.90627588381176</c:v>
                </c:pt>
                <c:pt idx="41">
                  <c:v>198.47344719863031</c:v>
                </c:pt>
                <c:pt idx="42">
                  <c:v>201.96849891333841</c:v>
                </c:pt>
                <c:pt idx="43">
                  <c:v>108.12763593974523</c:v>
                </c:pt>
                <c:pt idx="44">
                  <c:v>217.3202874470735</c:v>
                </c:pt>
                <c:pt idx="45">
                  <c:v>145.01712985264021</c:v>
                </c:pt>
                <c:pt idx="46">
                  <c:v>207.91588485706598</c:v>
                </c:pt>
                <c:pt idx="47">
                  <c:v>185.78846197640814</c:v>
                </c:pt>
                <c:pt idx="48">
                  <c:v>121.84426441279356</c:v>
                </c:pt>
                <c:pt idx="49">
                  <c:v>156.51473677251488</c:v>
                </c:pt>
                <c:pt idx="50">
                  <c:v>213.72968421899714</c:v>
                </c:pt>
                <c:pt idx="51">
                  <c:v>173.13426428670937</c:v>
                </c:pt>
                <c:pt idx="52">
                  <c:v>257.27890988462605</c:v>
                </c:pt>
                <c:pt idx="53">
                  <c:v>205.69848675193498</c:v>
                </c:pt>
                <c:pt idx="54">
                  <c:v>147.44604004561552</c:v>
                </c:pt>
                <c:pt idx="55">
                  <c:v>298.80021702381782</c:v>
                </c:pt>
                <c:pt idx="56">
                  <c:v>119.76300402209745</c:v>
                </c:pt>
                <c:pt idx="57">
                  <c:v>171.60341076276382</c:v>
                </c:pt>
                <c:pt idx="58">
                  <c:v>263.45821697730571</c:v>
                </c:pt>
                <c:pt idx="59">
                  <c:v>225.94740630636807</c:v>
                </c:pt>
                <c:pt idx="60">
                  <c:v>112.88445466532721</c:v>
                </c:pt>
                <c:pt idx="61">
                  <c:v>221.21435949855368</c:v>
                </c:pt>
                <c:pt idx="62">
                  <c:v>117.01972471171757</c:v>
                </c:pt>
                <c:pt idx="63">
                  <c:v>172.3815062174981</c:v>
                </c:pt>
                <c:pt idx="64">
                  <c:v>188.19887645775452</c:v>
                </c:pt>
                <c:pt idx="65">
                  <c:v>167.15261199322413</c:v>
                </c:pt>
                <c:pt idx="66">
                  <c:v>106.10203662479762</c:v>
                </c:pt>
                <c:pt idx="67">
                  <c:v>192.66219896933762</c:v>
                </c:pt>
                <c:pt idx="68">
                  <c:v>194.77395699112094</c:v>
                </c:pt>
                <c:pt idx="69">
                  <c:v>198.0823121809226</c:v>
                </c:pt>
                <c:pt idx="70">
                  <c:v>157.51234559473232</c:v>
                </c:pt>
                <c:pt idx="71">
                  <c:v>182.05853211809881</c:v>
                </c:pt>
                <c:pt idx="72">
                  <c:v>68.931570239947177</c:v>
                </c:pt>
                <c:pt idx="73">
                  <c:v>157.92870203738858</c:v>
                </c:pt>
                <c:pt idx="74">
                  <c:v>176.71860564376402</c:v>
                </c:pt>
                <c:pt idx="75">
                  <c:v>200.09944637393346</c:v>
                </c:pt>
                <c:pt idx="76">
                  <c:v>123.43060507162591</c:v>
                </c:pt>
                <c:pt idx="77">
                  <c:v>199.95611910388106</c:v>
                </c:pt>
                <c:pt idx="78">
                  <c:v>204.35624310237472</c:v>
                </c:pt>
                <c:pt idx="79">
                  <c:v>255.28485184593592</c:v>
                </c:pt>
                <c:pt idx="80">
                  <c:v>162.50224507501116</c:v>
                </c:pt>
                <c:pt idx="81">
                  <c:v>172.58269781421404</c:v>
                </c:pt>
                <c:pt idx="82">
                  <c:v>229.32081537845079</c:v>
                </c:pt>
                <c:pt idx="83">
                  <c:v>292.44557754253037</c:v>
                </c:pt>
                <c:pt idx="84">
                  <c:v>178.41383328202937</c:v>
                </c:pt>
                <c:pt idx="85">
                  <c:v>220.32285460198182</c:v>
                </c:pt>
                <c:pt idx="86">
                  <c:v>258.10037459421437</c:v>
                </c:pt>
                <c:pt idx="87">
                  <c:v>179.28017473393993</c:v>
                </c:pt>
                <c:pt idx="88">
                  <c:v>231.04282990942011</c:v>
                </c:pt>
                <c:pt idx="89">
                  <c:v>106.63313605589792</c:v>
                </c:pt>
                <c:pt idx="90">
                  <c:v>98.152011559868697</c:v>
                </c:pt>
                <c:pt idx="91">
                  <c:v>101.1604927040753</c:v>
                </c:pt>
                <c:pt idx="92">
                  <c:v>215.42352033036877</c:v>
                </c:pt>
                <c:pt idx="93">
                  <c:v>164.20999645531992</c:v>
                </c:pt>
                <c:pt idx="94">
                  <c:v>156.67081970575964</c:v>
                </c:pt>
                <c:pt idx="95">
                  <c:v>214.0897997830325</c:v>
                </c:pt>
                <c:pt idx="96">
                  <c:v>117.47707321745111</c:v>
                </c:pt>
                <c:pt idx="97">
                  <c:v>163.32347786345053</c:v>
                </c:pt>
                <c:pt idx="98">
                  <c:v>150.6821517975186</c:v>
                </c:pt>
                <c:pt idx="99">
                  <c:v>213.2505351252621</c:v>
                </c:pt>
                <c:pt idx="100">
                  <c:v>172.61818175000371</c:v>
                </c:pt>
                <c:pt idx="101">
                  <c:v>197.00202346910373</c:v>
                </c:pt>
                <c:pt idx="102">
                  <c:v>121.12090234921197</c:v>
                </c:pt>
                <c:pt idx="103">
                  <c:v>139.0931679449568</c:v>
                </c:pt>
                <c:pt idx="104">
                  <c:v>182.72252236754866</c:v>
                </c:pt>
                <c:pt idx="105">
                  <c:v>186.72008923174872</c:v>
                </c:pt>
                <c:pt idx="106">
                  <c:v>95.925568529928569</c:v>
                </c:pt>
                <c:pt idx="107">
                  <c:v>235.96002210950246</c:v>
                </c:pt>
                <c:pt idx="108">
                  <c:v>217.90403297898592</c:v>
                </c:pt>
                <c:pt idx="109">
                  <c:v>206.41860191943124</c:v>
                </c:pt>
                <c:pt idx="110">
                  <c:v>163.69345007631637</c:v>
                </c:pt>
                <c:pt idx="111">
                  <c:v>147.82778225679067</c:v>
                </c:pt>
                <c:pt idx="112">
                  <c:v>176.14755779475672</c:v>
                </c:pt>
                <c:pt idx="113">
                  <c:v>228.02286866834038</c:v>
                </c:pt>
                <c:pt idx="114">
                  <c:v>185.32925810148299</c:v>
                </c:pt>
                <c:pt idx="115">
                  <c:v>169.07697772665415</c:v>
                </c:pt>
                <c:pt idx="116">
                  <c:v>119.25845956255216</c:v>
                </c:pt>
                <c:pt idx="117">
                  <c:v>169.08492102600576</c:v>
                </c:pt>
                <c:pt idx="118">
                  <c:v>206.47217570483917</c:v>
                </c:pt>
                <c:pt idx="119">
                  <c:v>199.72048721654573</c:v>
                </c:pt>
                <c:pt idx="120">
                  <c:v>240.99595793784829</c:v>
                </c:pt>
                <c:pt idx="121">
                  <c:v>255.26165973104071</c:v>
                </c:pt>
                <c:pt idx="122">
                  <c:v>311.45661796443164</c:v>
                </c:pt>
                <c:pt idx="123">
                  <c:v>162.21646023921494</c:v>
                </c:pt>
                <c:pt idx="124">
                  <c:v>186.70437657390721</c:v>
                </c:pt>
                <c:pt idx="125">
                  <c:v>199.0118521459226</c:v>
                </c:pt>
                <c:pt idx="126">
                  <c:v>147.48911939903337</c:v>
                </c:pt>
                <c:pt idx="127">
                  <c:v>193.88511918776203</c:v>
                </c:pt>
                <c:pt idx="128">
                  <c:v>230.4729996464448</c:v>
                </c:pt>
                <c:pt idx="129">
                  <c:v>150.59465954407642</c:v>
                </c:pt>
                <c:pt idx="130">
                  <c:v>139.89004901275621</c:v>
                </c:pt>
                <c:pt idx="131">
                  <c:v>112.29572282871231</c:v>
                </c:pt>
                <c:pt idx="132">
                  <c:v>183.33224306814373</c:v>
                </c:pt>
                <c:pt idx="133">
                  <c:v>145.5777992302319</c:v>
                </c:pt>
                <c:pt idx="134">
                  <c:v>234.91753654496279</c:v>
                </c:pt>
                <c:pt idx="135">
                  <c:v>195.31184011582809</c:v>
                </c:pt>
                <c:pt idx="136">
                  <c:v>152.31047018431127</c:v>
                </c:pt>
                <c:pt idx="137">
                  <c:v>218.31673666354618</c:v>
                </c:pt>
                <c:pt idx="138">
                  <c:v>141.27334270568099</c:v>
                </c:pt>
                <c:pt idx="139">
                  <c:v>175.76796085420938</c:v>
                </c:pt>
                <c:pt idx="140">
                  <c:v>201.37072215191438</c:v>
                </c:pt>
                <c:pt idx="141">
                  <c:v>205.00098389646155</c:v>
                </c:pt>
                <c:pt idx="142">
                  <c:v>119.14736933220411</c:v>
                </c:pt>
                <c:pt idx="143">
                  <c:v>221.42018951824866</c:v>
                </c:pt>
                <c:pt idx="144">
                  <c:v>267.17173841432668</c:v>
                </c:pt>
                <c:pt idx="145">
                  <c:v>132.50939036850468</c:v>
                </c:pt>
                <c:pt idx="146">
                  <c:v>77.755242272978649</c:v>
                </c:pt>
                <c:pt idx="147">
                  <c:v>183.63721937901573</c:v>
                </c:pt>
                <c:pt idx="148">
                  <c:v>204.90427277734852</c:v>
                </c:pt>
                <c:pt idx="149">
                  <c:v>143.79270214674762</c:v>
                </c:pt>
                <c:pt idx="150">
                  <c:v>227.67753807755071</c:v>
                </c:pt>
                <c:pt idx="151">
                  <c:v>236.71399776474573</c:v>
                </c:pt>
                <c:pt idx="152">
                  <c:v>148.93891648142016</c:v>
                </c:pt>
                <c:pt idx="153">
                  <c:v>132.36478753213305</c:v>
                </c:pt>
                <c:pt idx="154">
                  <c:v>179.14363115749438</c:v>
                </c:pt>
                <c:pt idx="155">
                  <c:v>224.41661076270975</c:v>
                </c:pt>
                <c:pt idx="156">
                  <c:v>177.34780772087106</c:v>
                </c:pt>
                <c:pt idx="157">
                  <c:v>232.69178927846951</c:v>
                </c:pt>
                <c:pt idx="158">
                  <c:v>166.93901261503925</c:v>
                </c:pt>
                <c:pt idx="159">
                  <c:v>230.90135800855933</c:v>
                </c:pt>
                <c:pt idx="160">
                  <c:v>184.15370777773205</c:v>
                </c:pt>
                <c:pt idx="161">
                  <c:v>86.902444308798295</c:v>
                </c:pt>
                <c:pt idx="162">
                  <c:v>169.08092038618634</c:v>
                </c:pt>
                <c:pt idx="163">
                  <c:v>148.6802084397641</c:v>
                </c:pt>
                <c:pt idx="164">
                  <c:v>144.77488821255974</c:v>
                </c:pt>
                <c:pt idx="165">
                  <c:v>193.71512098558014</c:v>
                </c:pt>
                <c:pt idx="166">
                  <c:v>174.36072130265529</c:v>
                </c:pt>
                <c:pt idx="167">
                  <c:v>141.10137317373301</c:v>
                </c:pt>
                <c:pt idx="168">
                  <c:v>120.56278410425875</c:v>
                </c:pt>
                <c:pt idx="169">
                  <c:v>238.87156021344708</c:v>
                </c:pt>
                <c:pt idx="170">
                  <c:v>194.18093461325043</c:v>
                </c:pt>
                <c:pt idx="171">
                  <c:v>238.71988378203241</c:v>
                </c:pt>
                <c:pt idx="172">
                  <c:v>226.66612994697061</c:v>
                </c:pt>
                <c:pt idx="173">
                  <c:v>229.49545200361172</c:v>
                </c:pt>
                <c:pt idx="174">
                  <c:v>183.25014298141468</c:v>
                </c:pt>
                <c:pt idx="175">
                  <c:v>249.46780558791943</c:v>
                </c:pt>
                <c:pt idx="176">
                  <c:v>238.19307489218772</c:v>
                </c:pt>
                <c:pt idx="177">
                  <c:v>192.28834207722684</c:v>
                </c:pt>
                <c:pt idx="178">
                  <c:v>138.66654899145942</c:v>
                </c:pt>
                <c:pt idx="179">
                  <c:v>218.92993618137552</c:v>
                </c:pt>
                <c:pt idx="180">
                  <c:v>113.10640320487437</c:v>
                </c:pt>
                <c:pt idx="181">
                  <c:v>226.49450829674606</c:v>
                </c:pt>
                <c:pt idx="182">
                  <c:v>239.86244332234492</c:v>
                </c:pt>
                <c:pt idx="183">
                  <c:v>207.97931529130437</c:v>
                </c:pt>
                <c:pt idx="184">
                  <c:v>187.53563995203876</c:v>
                </c:pt>
                <c:pt idx="185">
                  <c:v>166.1391745525907</c:v>
                </c:pt>
                <c:pt idx="186">
                  <c:v>97.218992777634412</c:v>
                </c:pt>
                <c:pt idx="187">
                  <c:v>123.71122966185794</c:v>
                </c:pt>
                <c:pt idx="188">
                  <c:v>188.45590307108068</c:v>
                </c:pt>
                <c:pt idx="189">
                  <c:v>128.09361169245676</c:v>
                </c:pt>
                <c:pt idx="190">
                  <c:v>178.95241217018338</c:v>
                </c:pt>
                <c:pt idx="191">
                  <c:v>170.68053853079618</c:v>
                </c:pt>
                <c:pt idx="192">
                  <c:v>180.6027630661265</c:v>
                </c:pt>
                <c:pt idx="193">
                  <c:v>257.72443041176302</c:v>
                </c:pt>
                <c:pt idx="194">
                  <c:v>137.89239619625732</c:v>
                </c:pt>
                <c:pt idx="195">
                  <c:v>186.98384155839449</c:v>
                </c:pt>
                <c:pt idx="196">
                  <c:v>61.951207498786971</c:v>
                </c:pt>
                <c:pt idx="197">
                  <c:v>208.95042712225404</c:v>
                </c:pt>
                <c:pt idx="198">
                  <c:v>119.25057424348779</c:v>
                </c:pt>
                <c:pt idx="199">
                  <c:v>202.23422256975027</c:v>
                </c:pt>
                <c:pt idx="200">
                  <c:v>157.26703099942824</c:v>
                </c:pt>
                <c:pt idx="201">
                  <c:v>125.7946933034691</c:v>
                </c:pt>
                <c:pt idx="202">
                  <c:v>192.97633616559324</c:v>
                </c:pt>
                <c:pt idx="203">
                  <c:v>128.67956047528423</c:v>
                </c:pt>
                <c:pt idx="204">
                  <c:v>151.47938074704143</c:v>
                </c:pt>
                <c:pt idx="205">
                  <c:v>146.15852978720795</c:v>
                </c:pt>
                <c:pt idx="206">
                  <c:v>179.90833316587668</c:v>
                </c:pt>
                <c:pt idx="207">
                  <c:v>134.507391066727</c:v>
                </c:pt>
                <c:pt idx="208">
                  <c:v>222.84708438717644</c:v>
                </c:pt>
                <c:pt idx="209">
                  <c:v>192.48124249286775</c:v>
                </c:pt>
                <c:pt idx="210">
                  <c:v>225.66701363728498</c:v>
                </c:pt>
                <c:pt idx="211">
                  <c:v>148.68960124629666</c:v>
                </c:pt>
                <c:pt idx="212">
                  <c:v>148.18876752513461</c:v>
                </c:pt>
                <c:pt idx="213">
                  <c:v>196.20392481527233</c:v>
                </c:pt>
                <c:pt idx="214">
                  <c:v>207.50439875853772</c:v>
                </c:pt>
                <c:pt idx="215">
                  <c:v>244.14243216568138</c:v>
                </c:pt>
                <c:pt idx="216">
                  <c:v>229.43932708556531</c:v>
                </c:pt>
                <c:pt idx="217">
                  <c:v>189.23220113691059</c:v>
                </c:pt>
                <c:pt idx="218">
                  <c:v>267.23899554752279</c:v>
                </c:pt>
                <c:pt idx="219">
                  <c:v>212.92306246294174</c:v>
                </c:pt>
                <c:pt idx="220">
                  <c:v>237.88740281786886</c:v>
                </c:pt>
                <c:pt idx="221">
                  <c:v>197.12169478196301</c:v>
                </c:pt>
                <c:pt idx="222">
                  <c:v>190.15385578284622</c:v>
                </c:pt>
                <c:pt idx="223">
                  <c:v>180.28677050067927</c:v>
                </c:pt>
                <c:pt idx="224">
                  <c:v>193.00045596508426</c:v>
                </c:pt>
                <c:pt idx="225">
                  <c:v>207.32854454734479</c:v>
                </c:pt>
                <c:pt idx="226">
                  <c:v>205.04499093447521</c:v>
                </c:pt>
                <c:pt idx="227">
                  <c:v>240.60691021048115</c:v>
                </c:pt>
                <c:pt idx="228">
                  <c:v>147.9752841075242</c:v>
                </c:pt>
                <c:pt idx="229">
                  <c:v>179.81857968123222</c:v>
                </c:pt>
                <c:pt idx="230">
                  <c:v>156.91317730641458</c:v>
                </c:pt>
                <c:pt idx="231">
                  <c:v>215.10138185447431</c:v>
                </c:pt>
                <c:pt idx="232">
                  <c:v>216.71103058877634</c:v>
                </c:pt>
                <c:pt idx="233">
                  <c:v>148.71789562646882</c:v>
                </c:pt>
                <c:pt idx="234">
                  <c:v>163.29466166069324</c:v>
                </c:pt>
                <c:pt idx="235">
                  <c:v>89.295870565983932</c:v>
                </c:pt>
                <c:pt idx="236">
                  <c:v>125.3880195687816</c:v>
                </c:pt>
                <c:pt idx="237">
                  <c:v>275.85208317730576</c:v>
                </c:pt>
                <c:pt idx="238">
                  <c:v>140.09176243205729</c:v>
                </c:pt>
                <c:pt idx="239">
                  <c:v>156.59718474096735</c:v>
                </c:pt>
                <c:pt idx="240">
                  <c:v>232.07696631259751</c:v>
                </c:pt>
                <c:pt idx="241">
                  <c:v>114.19759221069398</c:v>
                </c:pt>
                <c:pt idx="242">
                  <c:v>158.33073734909703</c:v>
                </c:pt>
                <c:pt idx="243">
                  <c:v>217.55522357096197</c:v>
                </c:pt>
                <c:pt idx="244">
                  <c:v>129.32279378190287</c:v>
                </c:pt>
                <c:pt idx="245">
                  <c:v>84.823735050740652</c:v>
                </c:pt>
                <c:pt idx="246">
                  <c:v>170.43447019175801</c:v>
                </c:pt>
                <c:pt idx="247">
                  <c:v>154.1640999673109</c:v>
                </c:pt>
                <c:pt idx="248">
                  <c:v>208.95042712225404</c:v>
                </c:pt>
                <c:pt idx="249">
                  <c:v>116.51483237044886</c:v>
                </c:pt>
                <c:pt idx="250">
                  <c:v>148.94830928795272</c:v>
                </c:pt>
                <c:pt idx="251">
                  <c:v>203.65885620747576</c:v>
                </c:pt>
                <c:pt idx="252">
                  <c:v>178.49970208742889</c:v>
                </c:pt>
                <c:pt idx="253">
                  <c:v>146.73502778321563</c:v>
                </c:pt>
                <c:pt idx="254">
                  <c:v>284.52778951730579</c:v>
                </c:pt>
                <c:pt idx="255">
                  <c:v>161.21380713200779</c:v>
                </c:pt>
                <c:pt idx="256">
                  <c:v>136.39859207585687</c:v>
                </c:pt>
                <c:pt idx="257">
                  <c:v>174.68645455635851</c:v>
                </c:pt>
                <c:pt idx="258">
                  <c:v>214.83003411020036</c:v>
                </c:pt>
                <c:pt idx="259">
                  <c:v>232.03092996453051</c:v>
                </c:pt>
                <c:pt idx="260">
                  <c:v>177.80869302412611</c:v>
                </c:pt>
                <c:pt idx="261">
                  <c:v>220.33885716125951</c:v>
                </c:pt>
                <c:pt idx="262">
                  <c:v>232.11639290791936</c:v>
                </c:pt>
                <c:pt idx="263">
                  <c:v>171.71021045185626</c:v>
                </c:pt>
                <c:pt idx="264">
                  <c:v>225.70203373077675</c:v>
                </c:pt>
                <c:pt idx="265">
                  <c:v>160.52732053110958</c:v>
                </c:pt>
                <c:pt idx="266">
                  <c:v>239.79251909593586</c:v>
                </c:pt>
                <c:pt idx="267">
                  <c:v>244.73174380516866</c:v>
                </c:pt>
                <c:pt idx="268">
                  <c:v>178.58945557207335</c:v>
                </c:pt>
                <c:pt idx="269">
                  <c:v>249.38895239727572</c:v>
                </c:pt>
                <c:pt idx="270">
                  <c:v>124.60644529681304</c:v>
                </c:pt>
                <c:pt idx="271">
                  <c:v>135.92442928682431</c:v>
                </c:pt>
                <c:pt idx="272">
                  <c:v>200.39491391769843</c:v>
                </c:pt>
                <c:pt idx="273">
                  <c:v>170.37492443676456</c:v>
                </c:pt>
                <c:pt idx="274">
                  <c:v>94.953818915819284</c:v>
                </c:pt>
                <c:pt idx="275">
                  <c:v>206.20024815769284</c:v>
                </c:pt>
                <c:pt idx="276">
                  <c:v>216.98458158396534</c:v>
                </c:pt>
                <c:pt idx="277">
                  <c:v>156.0975686058373</c:v>
                </c:pt>
                <c:pt idx="278">
                  <c:v>173.15391960408306</c:v>
                </c:pt>
                <c:pt idx="279">
                  <c:v>278.53726623987313</c:v>
                </c:pt>
                <c:pt idx="280">
                  <c:v>160.55665855645202</c:v>
                </c:pt>
                <c:pt idx="281">
                  <c:v>222.62536776877823</c:v>
                </c:pt>
                <c:pt idx="282">
                  <c:v>231.55398412171053</c:v>
                </c:pt>
                <c:pt idx="283">
                  <c:v>200.73346081488125</c:v>
                </c:pt>
                <c:pt idx="284">
                  <c:v>184.79995605928707</c:v>
                </c:pt>
                <c:pt idx="285">
                  <c:v>249.84467745496659</c:v>
                </c:pt>
                <c:pt idx="286">
                  <c:v>152.55874177426449</c:v>
                </c:pt>
                <c:pt idx="287">
                  <c:v>171.94729184637254</c:v>
                </c:pt>
                <c:pt idx="288">
                  <c:v>136.95265170070343</c:v>
                </c:pt>
                <c:pt idx="289">
                  <c:v>210.86876290581131</c:v>
                </c:pt>
                <c:pt idx="290">
                  <c:v>102.68421465269057</c:v>
                </c:pt>
                <c:pt idx="291">
                  <c:v>205.77380314505717</c:v>
                </c:pt>
                <c:pt idx="292">
                  <c:v>131.11948692283477</c:v>
                </c:pt>
                <c:pt idx="293">
                  <c:v>154.74796145979781</c:v>
                </c:pt>
                <c:pt idx="294">
                  <c:v>210.72363824685453</c:v>
                </c:pt>
                <c:pt idx="295">
                  <c:v>227.3643285658909</c:v>
                </c:pt>
                <c:pt idx="296">
                  <c:v>166.45064465563337</c:v>
                </c:pt>
                <c:pt idx="297">
                  <c:v>243.26577022264246</c:v>
                </c:pt>
                <c:pt idx="298">
                  <c:v>235.43588031287072</c:v>
                </c:pt>
                <c:pt idx="299">
                  <c:v>218.51352175843203</c:v>
                </c:pt>
                <c:pt idx="300">
                  <c:v>175.71316948276944</c:v>
                </c:pt>
                <c:pt idx="301">
                  <c:v>251.5056967237615</c:v>
                </c:pt>
                <c:pt idx="302">
                  <c:v>51.73276167595759</c:v>
                </c:pt>
                <c:pt idx="303">
                  <c:v>227.37035851576366</c:v>
                </c:pt>
                <c:pt idx="304">
                  <c:v>167.02772245451342</c:v>
                </c:pt>
                <c:pt idx="305">
                  <c:v>154.33253270173736</c:v>
                </c:pt>
                <c:pt idx="306">
                  <c:v>59.99100994784385</c:v>
                </c:pt>
                <c:pt idx="307">
                  <c:v>121.87418224100838</c:v>
                </c:pt>
                <c:pt idx="308">
                  <c:v>115.77152508805739</c:v>
                </c:pt>
                <c:pt idx="309">
                  <c:v>203.60678990953602</c:v>
                </c:pt>
                <c:pt idx="310">
                  <c:v>174.22330802190118</c:v>
                </c:pt>
                <c:pt idx="311">
                  <c:v>110.57162100740243</c:v>
                </c:pt>
                <c:pt idx="312">
                  <c:v>170.32326400083548</c:v>
                </c:pt>
                <c:pt idx="313">
                  <c:v>233.80883749239729</c:v>
                </c:pt>
                <c:pt idx="314">
                  <c:v>153.61705595722015</c:v>
                </c:pt>
                <c:pt idx="315">
                  <c:v>92.862122073420323</c:v>
                </c:pt>
                <c:pt idx="316">
                  <c:v>131.95289557159413</c:v>
                </c:pt>
                <c:pt idx="317">
                  <c:v>166.15129243262345</c:v>
                </c:pt>
                <c:pt idx="318">
                  <c:v>168.0607572322333</c:v>
                </c:pt>
                <c:pt idx="319">
                  <c:v>160.18697624502238</c:v>
                </c:pt>
                <c:pt idx="320">
                  <c:v>95.296830295119435</c:v>
                </c:pt>
                <c:pt idx="321">
                  <c:v>172.90982259481098</c:v>
                </c:pt>
                <c:pt idx="322">
                  <c:v>105.91209320380585</c:v>
                </c:pt>
                <c:pt idx="323">
                  <c:v>157.37899093408487</c:v>
                </c:pt>
                <c:pt idx="324">
                  <c:v>235.00810175362858</c:v>
                </c:pt>
                <c:pt idx="325">
                  <c:v>208.78100872294453</c:v>
                </c:pt>
                <c:pt idx="326">
                  <c:v>152.17468035159982</c:v>
                </c:pt>
                <c:pt idx="327">
                  <c:v>134.507391066727</c:v>
                </c:pt>
                <c:pt idx="328">
                  <c:v>264.82747944071889</c:v>
                </c:pt>
                <c:pt idx="329">
                  <c:v>223.66889697848819</c:v>
                </c:pt>
                <c:pt idx="330">
                  <c:v>229.96625193598447</c:v>
                </c:pt>
                <c:pt idx="331">
                  <c:v>162.07956878104596</c:v>
                </c:pt>
                <c:pt idx="332">
                  <c:v>144.60628153727157</c:v>
                </c:pt>
                <c:pt idx="333">
                  <c:v>211.47541065118276</c:v>
                </c:pt>
                <c:pt idx="334">
                  <c:v>231.02358045405708</c:v>
                </c:pt>
                <c:pt idx="335">
                  <c:v>166.33740915465751</c:v>
                </c:pt>
                <c:pt idx="336">
                  <c:v>219.98251031589461</c:v>
                </c:pt>
                <c:pt idx="337">
                  <c:v>240.47274382581236</c:v>
                </c:pt>
                <c:pt idx="338">
                  <c:v>100.44385635381332</c:v>
                </c:pt>
                <c:pt idx="339">
                  <c:v>221.95963811071124</c:v>
                </c:pt>
                <c:pt idx="340">
                  <c:v>141.74541820437298</c:v>
                </c:pt>
                <c:pt idx="341">
                  <c:v>137.23060919772252</c:v>
                </c:pt>
                <c:pt idx="342">
                  <c:v>169.50765530025819</c:v>
                </c:pt>
                <c:pt idx="343">
                  <c:v>303.5870695381891</c:v>
                </c:pt>
                <c:pt idx="344">
                  <c:v>126.40163095027674</c:v>
                </c:pt>
                <c:pt idx="345">
                  <c:v>242.00504685693886</c:v>
                </c:pt>
                <c:pt idx="346">
                  <c:v>99.085726105549838</c:v>
                </c:pt>
                <c:pt idx="347">
                  <c:v>234.69512416311773</c:v>
                </c:pt>
                <c:pt idx="348">
                  <c:v>190.27723783408874</c:v>
                </c:pt>
                <c:pt idx="349">
                  <c:v>165.49031715810997</c:v>
                </c:pt>
                <c:pt idx="350">
                  <c:v>177.39859845249157</c:v>
                </c:pt>
                <c:pt idx="351">
                  <c:v>233.0859392711136</c:v>
                </c:pt>
                <c:pt idx="352">
                  <c:v>208.73526227631373</c:v>
                </c:pt>
                <c:pt idx="353">
                  <c:v>264.02897492487682</c:v>
                </c:pt>
                <c:pt idx="354">
                  <c:v>56.042784308083355</c:v>
                </c:pt>
                <c:pt idx="355">
                  <c:v>155.1396762803779</c:v>
                </c:pt>
                <c:pt idx="356">
                  <c:v>120.72408526335494</c:v>
                </c:pt>
                <c:pt idx="357">
                  <c:v>185.50580807612278</c:v>
                </c:pt>
                <c:pt idx="358">
                  <c:v>127.92303368740249</c:v>
                </c:pt>
                <c:pt idx="359">
                  <c:v>262.78100722236559</c:v>
                </c:pt>
                <c:pt idx="360">
                  <c:v>175.19215862164856</c:v>
                </c:pt>
                <c:pt idx="361">
                  <c:v>167.3940998895705</c:v>
                </c:pt>
                <c:pt idx="362">
                  <c:v>115.87472999934107</c:v>
                </c:pt>
                <c:pt idx="363">
                  <c:v>62.842712395358831</c:v>
                </c:pt>
                <c:pt idx="364">
                  <c:v>76.806220931466669</c:v>
                </c:pt>
                <c:pt idx="365">
                  <c:v>323.34582374431193</c:v>
                </c:pt>
                <c:pt idx="366">
                  <c:v>263.42853107023984</c:v>
                </c:pt>
                <c:pt idx="367">
                  <c:v>144.7104721134383</c:v>
                </c:pt>
                <c:pt idx="368">
                  <c:v>92.14826877694577</c:v>
                </c:pt>
                <c:pt idx="369">
                  <c:v>205.66746729826264</c:v>
                </c:pt>
                <c:pt idx="370">
                  <c:v>226.36463245333289</c:v>
                </c:pt>
                <c:pt idx="371">
                  <c:v>110.84656352948514</c:v>
                </c:pt>
                <c:pt idx="372">
                  <c:v>140.10770701104775</c:v>
                </c:pt>
                <c:pt idx="373">
                  <c:v>241.92341061250772</c:v>
                </c:pt>
                <c:pt idx="374">
                  <c:v>191.17465671995888</c:v>
                </c:pt>
                <c:pt idx="375">
                  <c:v>135.66317011252977</c:v>
                </c:pt>
                <c:pt idx="376">
                  <c:v>147.29285612673266</c:v>
                </c:pt>
                <c:pt idx="377">
                  <c:v>251.37048669392243</c:v>
                </c:pt>
                <c:pt idx="378">
                  <c:v>152.69395180410356</c:v>
                </c:pt>
                <c:pt idx="379">
                  <c:v>219.23873919120524</c:v>
                </c:pt>
                <c:pt idx="380">
                  <c:v>278.96956726151984</c:v>
                </c:pt>
                <c:pt idx="381">
                  <c:v>180.18142031876778</c:v>
                </c:pt>
                <c:pt idx="382">
                  <c:v>267.28955435799435</c:v>
                </c:pt>
                <c:pt idx="383">
                  <c:v>235.12696134246653</c:v>
                </c:pt>
                <c:pt idx="384">
                  <c:v>206.11124841678247</c:v>
                </c:pt>
                <c:pt idx="385">
                  <c:v>299.63977158302441</c:v>
                </c:pt>
                <c:pt idx="386">
                  <c:v>239.64548108750023</c:v>
                </c:pt>
                <c:pt idx="387">
                  <c:v>235.86029601545306</c:v>
                </c:pt>
                <c:pt idx="388">
                  <c:v>187.26353846403072</c:v>
                </c:pt>
                <c:pt idx="389">
                  <c:v>145.83697111418587</c:v>
                </c:pt>
                <c:pt idx="390">
                  <c:v>136.93595337797888</c:v>
                </c:pt>
                <c:pt idx="391">
                  <c:v>205.05380393813539</c:v>
                </c:pt>
                <c:pt idx="392">
                  <c:v>171.78923758336168</c:v>
                </c:pt>
                <c:pt idx="393">
                  <c:v>168.45334175712196</c:v>
                </c:pt>
                <c:pt idx="394">
                  <c:v>213.8511529207608</c:v>
                </c:pt>
                <c:pt idx="395">
                  <c:v>210.56941068280139</c:v>
                </c:pt>
                <c:pt idx="396">
                  <c:v>84.935057202237658</c:v>
                </c:pt>
                <c:pt idx="397">
                  <c:v>149.16875034003169</c:v>
                </c:pt>
                <c:pt idx="398">
                  <c:v>249.66563432797557</c:v>
                </c:pt>
                <c:pt idx="399">
                  <c:v>237.01909003619221</c:v>
                </c:pt>
                <c:pt idx="400">
                  <c:v>260.87322385108564</c:v>
                </c:pt>
                <c:pt idx="401">
                  <c:v>205.03617793081503</c:v>
                </c:pt>
                <c:pt idx="402">
                  <c:v>204.95703483873513</c:v>
                </c:pt>
                <c:pt idx="403">
                  <c:v>96.631072665040847</c:v>
                </c:pt>
                <c:pt idx="404">
                  <c:v>135.18865944177378</c:v>
                </c:pt>
                <c:pt idx="405">
                  <c:v>198.99097924251691</c:v>
                </c:pt>
                <c:pt idx="406">
                  <c:v>178.72605712880613</c:v>
                </c:pt>
                <c:pt idx="407">
                  <c:v>159.69379592177575</c:v>
                </c:pt>
                <c:pt idx="408">
                  <c:v>91.557333689415827</c:v>
                </c:pt>
                <c:pt idx="409">
                  <c:v>163.59488358801173</c:v>
                </c:pt>
                <c:pt idx="410">
                  <c:v>307.99264368368313</c:v>
                </c:pt>
                <c:pt idx="411">
                  <c:v>125.08246345503721</c:v>
                </c:pt>
                <c:pt idx="412">
                  <c:v>193.23434844380245</c:v>
                </c:pt>
                <c:pt idx="413">
                  <c:v>144.18314140100847</c:v>
                </c:pt>
                <c:pt idx="414">
                  <c:v>188.18310581962578</c:v>
                </c:pt>
                <c:pt idx="415">
                  <c:v>173.41367129090941</c:v>
                </c:pt>
                <c:pt idx="416">
                  <c:v>82.233175816945732</c:v>
                </c:pt>
                <c:pt idx="417">
                  <c:v>209.42377818726527</c:v>
                </c:pt>
                <c:pt idx="418">
                  <c:v>177.37511643616017</c:v>
                </c:pt>
                <c:pt idx="419">
                  <c:v>233.49678758648224</c:v>
                </c:pt>
                <c:pt idx="420">
                  <c:v>221.47990921410383</c:v>
                </c:pt>
                <c:pt idx="421">
                  <c:v>136.8467796962068</c:v>
                </c:pt>
                <c:pt idx="422">
                  <c:v>193.012573845117</c:v>
                </c:pt>
                <c:pt idx="423">
                  <c:v>125.97280874586431</c:v>
                </c:pt>
                <c:pt idx="424">
                  <c:v>249.33004442544188</c:v>
                </c:pt>
                <c:pt idx="425">
                  <c:v>267.78308256296441</c:v>
                </c:pt>
                <c:pt idx="426">
                  <c:v>196.33530814615369</c:v>
                </c:pt>
                <c:pt idx="427">
                  <c:v>131.16888612756156</c:v>
                </c:pt>
                <c:pt idx="428">
                  <c:v>184.57273131360125</c:v>
                </c:pt>
                <c:pt idx="429">
                  <c:v>73.377962507656775</c:v>
                </c:pt>
                <c:pt idx="430">
                  <c:v>193.29087922385952</c:v>
                </c:pt>
                <c:pt idx="431">
                  <c:v>250.3665000401088</c:v>
                </c:pt>
                <c:pt idx="432">
                  <c:v>220.22162102046423</c:v>
                </c:pt>
                <c:pt idx="433">
                  <c:v>141.43974613005412</c:v>
                </c:pt>
                <c:pt idx="434">
                  <c:v>232.93855338095454</c:v>
                </c:pt>
                <c:pt idx="435">
                  <c:v>165.30744733216125</c:v>
                </c:pt>
                <c:pt idx="436">
                  <c:v>151.86181872166344</c:v>
                </c:pt>
                <c:pt idx="437">
                  <c:v>151.20524994898005</c:v>
                </c:pt>
                <c:pt idx="438">
                  <c:v>259.39843726489926</c:v>
                </c:pt>
                <c:pt idx="439">
                  <c:v>148.0844609883934</c:v>
                </c:pt>
                <c:pt idx="440">
                  <c:v>152.50911064838874</c:v>
                </c:pt>
                <c:pt idx="441">
                  <c:v>109.81509421952069</c:v>
                </c:pt>
                <c:pt idx="442">
                  <c:v>246.18078714382136</c:v>
                </c:pt>
                <c:pt idx="443">
                  <c:v>256.65736120543443</c:v>
                </c:pt>
                <c:pt idx="444">
                  <c:v>213.4437254423392</c:v>
                </c:pt>
                <c:pt idx="445">
                  <c:v>77.136476647574455</c:v>
                </c:pt>
                <c:pt idx="446">
                  <c:v>154.49180455078022</c:v>
                </c:pt>
                <c:pt idx="447">
                  <c:v>231.84087058296427</c:v>
                </c:pt>
                <c:pt idx="448">
                  <c:v>149.20145122203394</c:v>
                </c:pt>
                <c:pt idx="449">
                  <c:v>205.52141495471005</c:v>
                </c:pt>
                <c:pt idx="450">
                  <c:v>164.79014720942359</c:v>
                </c:pt>
                <c:pt idx="451">
                  <c:v>225.01833018366597</c:v>
                </c:pt>
                <c:pt idx="452">
                  <c:v>178.71434511078405</c:v>
                </c:pt>
                <c:pt idx="453">
                  <c:v>199.74994120246265</c:v>
                </c:pt>
                <c:pt idx="454">
                  <c:v>224.84578084884561</c:v>
                </c:pt>
                <c:pt idx="455">
                  <c:v>138.79654079544707</c:v>
                </c:pt>
                <c:pt idx="456">
                  <c:v>175.48994537690305</c:v>
                </c:pt>
                <c:pt idx="457">
                  <c:v>190.11802396533312</c:v>
                </c:pt>
                <c:pt idx="458">
                  <c:v>165.13652144538355</c:v>
                </c:pt>
                <c:pt idx="459">
                  <c:v>201.08140051859664</c:v>
                </c:pt>
                <c:pt idx="460">
                  <c:v>228.54190819969517</c:v>
                </c:pt>
                <c:pt idx="461">
                  <c:v>193.13352072429552</c:v>
                </c:pt>
                <c:pt idx="462">
                  <c:v>129.93286236422136</c:v>
                </c:pt>
                <c:pt idx="463">
                  <c:v>136.20714116739691</c:v>
                </c:pt>
                <c:pt idx="464">
                  <c:v>166.49105691583827</c:v>
                </c:pt>
                <c:pt idx="465">
                  <c:v>102.47432601288892</c:v>
                </c:pt>
                <c:pt idx="466">
                  <c:v>148.81669403592241</c:v>
                </c:pt>
                <c:pt idx="467">
                  <c:v>173.83443423539575</c:v>
                </c:pt>
                <c:pt idx="468">
                  <c:v>206.21358362375759</c:v>
                </c:pt>
                <c:pt idx="469">
                  <c:v>183.79370817427116</c:v>
                </c:pt>
                <c:pt idx="470">
                  <c:v>84.30701473087538</c:v>
                </c:pt>
                <c:pt idx="471">
                  <c:v>253.32303084695013</c:v>
                </c:pt>
                <c:pt idx="472">
                  <c:v>161.47657379377051</c:v>
                </c:pt>
                <c:pt idx="473">
                  <c:v>151.66167077011778</c:v>
                </c:pt>
                <c:pt idx="474">
                  <c:v>187.33450633561006</c:v>
                </c:pt>
                <c:pt idx="475">
                  <c:v>223.71400564195937</c:v>
                </c:pt>
                <c:pt idx="476">
                  <c:v>208.01108848871081</c:v>
                </c:pt>
                <c:pt idx="477">
                  <c:v>130.06528934027301</c:v>
                </c:pt>
                <c:pt idx="478">
                  <c:v>177.32432570453966</c:v>
                </c:pt>
                <c:pt idx="479">
                  <c:v>171.6666672561405</c:v>
                </c:pt>
                <c:pt idx="480">
                  <c:v>183.41828581440495</c:v>
                </c:pt>
                <c:pt idx="481">
                  <c:v>239.02370048715966</c:v>
                </c:pt>
                <c:pt idx="482">
                  <c:v>260.83194188657217</c:v>
                </c:pt>
                <c:pt idx="483">
                  <c:v>253.19176347664325</c:v>
                </c:pt>
                <c:pt idx="484">
                  <c:v>159.40203911639401</c:v>
                </c:pt>
                <c:pt idx="485">
                  <c:v>219.29115337086841</c:v>
                </c:pt>
                <c:pt idx="486">
                  <c:v>187.95002506492892</c:v>
                </c:pt>
                <c:pt idx="487">
                  <c:v>256.04717666254146</c:v>
                </c:pt>
                <c:pt idx="488">
                  <c:v>136.00374631976592</c:v>
                </c:pt>
                <c:pt idx="489">
                  <c:v>139.89004901275621</c:v>
                </c:pt>
                <c:pt idx="490">
                  <c:v>173.69290435424773</c:v>
                </c:pt>
                <c:pt idx="491">
                  <c:v>132.10468796358327</c:v>
                </c:pt>
                <c:pt idx="492">
                  <c:v>143.58664020590368</c:v>
                </c:pt>
                <c:pt idx="493">
                  <c:v>152.71192569314735</c:v>
                </c:pt>
                <c:pt idx="494">
                  <c:v>79.060030656983145</c:v>
                </c:pt>
                <c:pt idx="495">
                  <c:v>202.2428036522615</c:v>
                </c:pt>
                <c:pt idx="496">
                  <c:v>124.05424104115809</c:v>
                </c:pt>
                <c:pt idx="497">
                  <c:v>163.71397509799863</c:v>
                </c:pt>
                <c:pt idx="498">
                  <c:v>205.76933866293984</c:v>
                </c:pt>
                <c:pt idx="499">
                  <c:v>147.30723523796769</c:v>
                </c:pt>
                <c:pt idx="500">
                  <c:v>194.9774677993264</c:v>
                </c:pt>
                <c:pt idx="501">
                  <c:v>18.924268260598183</c:v>
                </c:pt>
                <c:pt idx="502">
                  <c:v>123.64663962187478</c:v>
                </c:pt>
                <c:pt idx="503">
                  <c:v>173.51989117712947</c:v>
                </c:pt>
                <c:pt idx="504">
                  <c:v>114.56367974431487</c:v>
                </c:pt>
                <c:pt idx="505">
                  <c:v>197.35709474814939</c:v>
                </c:pt>
                <c:pt idx="506">
                  <c:v>149.16399595647817</c:v>
                </c:pt>
                <c:pt idx="507">
                  <c:v>98.892767709621694</c:v>
                </c:pt>
                <c:pt idx="508">
                  <c:v>230.11769644625019</c:v>
                </c:pt>
                <c:pt idx="509">
                  <c:v>243.60391125781462</c:v>
                </c:pt>
                <c:pt idx="510">
                  <c:v>198.9825721008674</c:v>
                </c:pt>
                <c:pt idx="511">
                  <c:v>215.91675863390265</c:v>
                </c:pt>
                <c:pt idx="512">
                  <c:v>169.05297388773761</c:v>
                </c:pt>
                <c:pt idx="513">
                  <c:v>198.79454202935449</c:v>
                </c:pt>
                <c:pt idx="514">
                  <c:v>152.90981241349073</c:v>
                </c:pt>
                <c:pt idx="515">
                  <c:v>86.984776316676289</c:v>
                </c:pt>
                <c:pt idx="516">
                  <c:v>106.76463534735376</c:v>
                </c:pt>
                <c:pt idx="517">
                  <c:v>201.50709178749821</c:v>
                </c:pt>
                <c:pt idx="518">
                  <c:v>237.5100671085238</c:v>
                </c:pt>
                <c:pt idx="519">
                  <c:v>182.22255835069518</c:v>
                </c:pt>
                <c:pt idx="520">
                  <c:v>212.06750534445746</c:v>
                </c:pt>
                <c:pt idx="521">
                  <c:v>140.06526544078952</c:v>
                </c:pt>
                <c:pt idx="522">
                  <c:v>82.694698903360404</c:v>
                </c:pt>
                <c:pt idx="523">
                  <c:v>159.07572605981841</c:v>
                </c:pt>
                <c:pt idx="524">
                  <c:v>119.32188999679056</c:v>
                </c:pt>
                <c:pt idx="525">
                  <c:v>150.63611544945161</c:v>
                </c:pt>
                <c:pt idx="526">
                  <c:v>244.0392272543977</c:v>
                </c:pt>
                <c:pt idx="527">
                  <c:v>174.3175839689502</c:v>
                </c:pt>
                <c:pt idx="528">
                  <c:v>245.09133754661889</c:v>
                </c:pt>
                <c:pt idx="529">
                  <c:v>211.37638032058021</c:v>
                </c:pt>
                <c:pt idx="530">
                  <c:v>199.04530677165894</c:v>
                </c:pt>
                <c:pt idx="531">
                  <c:v>177.8789651322586</c:v>
                </c:pt>
                <c:pt idx="532">
                  <c:v>151.38353933223698</c:v>
                </c:pt>
                <c:pt idx="533">
                  <c:v>142.5112218382128</c:v>
                </c:pt>
                <c:pt idx="534">
                  <c:v>247.9215872878558</c:v>
                </c:pt>
                <c:pt idx="535">
                  <c:v>120.91530425066594</c:v>
                </c:pt>
                <c:pt idx="536">
                  <c:v>251.38092314562527</c:v>
                </c:pt>
                <c:pt idx="537">
                  <c:v>130.7910865759186</c:v>
                </c:pt>
                <c:pt idx="538">
                  <c:v>126.34747736199643</c:v>
                </c:pt>
                <c:pt idx="539">
                  <c:v>199.31752422024147</c:v>
                </c:pt>
                <c:pt idx="540">
                  <c:v>180.25163444661302</c:v>
                </c:pt>
                <c:pt idx="541">
                  <c:v>159.6557608533476</c:v>
                </c:pt>
                <c:pt idx="542">
                  <c:v>200.67414698103676</c:v>
                </c:pt>
                <c:pt idx="543">
                  <c:v>181.98826000996633</c:v>
                </c:pt>
                <c:pt idx="544">
                  <c:v>113.29043263656786</c:v>
                </c:pt>
                <c:pt idx="545">
                  <c:v>217.88350795730366</c:v>
                </c:pt>
                <c:pt idx="546">
                  <c:v>162.05469523782085</c:v>
                </c:pt>
                <c:pt idx="547">
                  <c:v>198.11559286579723</c:v>
                </c:pt>
                <c:pt idx="548">
                  <c:v>172.57875515468186</c:v>
                </c:pt>
                <c:pt idx="549">
                  <c:v>151.34243130858522</c:v>
                </c:pt>
                <c:pt idx="550">
                  <c:v>85.177646724041551</c:v>
                </c:pt>
                <c:pt idx="551">
                  <c:v>157.17217524950684</c:v>
                </c:pt>
                <c:pt idx="552">
                  <c:v>146.11968299475848</c:v>
                </c:pt>
                <c:pt idx="553">
                  <c:v>158.37770138175983</c:v>
                </c:pt>
                <c:pt idx="554">
                  <c:v>116.11488434908097</c:v>
                </c:pt>
                <c:pt idx="555">
                  <c:v>173.41367129090941</c:v>
                </c:pt>
                <c:pt idx="556">
                  <c:v>234.12981636254699</c:v>
                </c:pt>
                <c:pt idx="557">
                  <c:v>199.10809942273772</c:v>
                </c:pt>
                <c:pt idx="558">
                  <c:v>217.51428948817193</c:v>
                </c:pt>
                <c:pt idx="559">
                  <c:v>229.05990408587968</c:v>
                </c:pt>
                <c:pt idx="560">
                  <c:v>116.57397226343164</c:v>
                </c:pt>
                <c:pt idx="561">
                  <c:v>118.27998423512327</c:v>
                </c:pt>
                <c:pt idx="562">
                  <c:v>171.66272459660831</c:v>
                </c:pt>
                <c:pt idx="563">
                  <c:v>173.11066630980349</c:v>
                </c:pt>
                <c:pt idx="564">
                  <c:v>287.94120498758275</c:v>
                </c:pt>
                <c:pt idx="565">
                  <c:v>200.81822799482325</c:v>
                </c:pt>
                <c:pt idx="566">
                  <c:v>151.61157580194413</c:v>
                </c:pt>
                <c:pt idx="567">
                  <c:v>165.23416024909238</c:v>
                </c:pt>
                <c:pt idx="568">
                  <c:v>213.98746457605739</c:v>
                </c:pt>
                <c:pt idx="569">
                  <c:v>160.18280166434124</c:v>
                </c:pt>
                <c:pt idx="570">
                  <c:v>99.099409453338012</c:v>
                </c:pt>
                <c:pt idx="571">
                  <c:v>136.13373812375357</c:v>
                </c:pt>
                <c:pt idx="572">
                  <c:v>116.54011177568464</c:v>
                </c:pt>
                <c:pt idx="573">
                  <c:v>187.2674811235629</c:v>
                </c:pt>
                <c:pt idx="574">
                  <c:v>199.38037485160748</c:v>
                </c:pt>
                <c:pt idx="575">
                  <c:v>187.36999027139973</c:v>
                </c:pt>
                <c:pt idx="576">
                  <c:v>146.65774006032734</c:v>
                </c:pt>
                <c:pt idx="577">
                  <c:v>172.63395238813246</c:v>
                </c:pt>
                <c:pt idx="578">
                  <c:v>229.97877567802789</c:v>
                </c:pt>
                <c:pt idx="579">
                  <c:v>243.36688784358557</c:v>
                </c:pt>
                <c:pt idx="580">
                  <c:v>142.21923311168212</c:v>
                </c:pt>
                <c:pt idx="581">
                  <c:v>185.30966076439654</c:v>
                </c:pt>
                <c:pt idx="582">
                  <c:v>195.98661469870422</c:v>
                </c:pt>
                <c:pt idx="583">
                  <c:v>239.76155762255075</c:v>
                </c:pt>
                <c:pt idx="584">
                  <c:v>172.91376525434316</c:v>
                </c:pt>
                <c:pt idx="585">
                  <c:v>211.74965740981861</c:v>
                </c:pt>
                <c:pt idx="586">
                  <c:v>173.65753637903254</c:v>
                </c:pt>
                <c:pt idx="587">
                  <c:v>172.40916281451064</c:v>
                </c:pt>
                <c:pt idx="588">
                  <c:v>238.11085884488421</c:v>
                </c:pt>
                <c:pt idx="589">
                  <c:v>164.36955820579897</c:v>
                </c:pt>
                <c:pt idx="590">
                  <c:v>250.80367140588351</c:v>
                </c:pt>
                <c:pt idx="591">
                  <c:v>142.2243933572463</c:v>
                </c:pt>
                <c:pt idx="592">
                  <c:v>208.81307182178716</c:v>
                </c:pt>
                <c:pt idx="593">
                  <c:v>247.94988166802796</c:v>
                </c:pt>
                <c:pt idx="594">
                  <c:v>127.34810115915025</c:v>
                </c:pt>
                <c:pt idx="595">
                  <c:v>123.02462710038526</c:v>
                </c:pt>
                <c:pt idx="596">
                  <c:v>43.930934225209057</c:v>
                </c:pt>
                <c:pt idx="597">
                  <c:v>196.47498265811009</c:v>
                </c:pt>
                <c:pt idx="598">
                  <c:v>179.20213326731755</c:v>
                </c:pt>
                <c:pt idx="599">
                  <c:v>229.40187182000955</c:v>
                </c:pt>
                <c:pt idx="600">
                  <c:v>94.384452495141886</c:v>
                </c:pt>
                <c:pt idx="601">
                  <c:v>91.434415480471216</c:v>
                </c:pt>
                <c:pt idx="602">
                  <c:v>201.31958353857044</c:v>
                </c:pt>
                <c:pt idx="603">
                  <c:v>275.55707947583869</c:v>
                </c:pt>
                <c:pt idx="604">
                  <c:v>110.37402418849524</c:v>
                </c:pt>
                <c:pt idx="605">
                  <c:v>176.71860564376402</c:v>
                </c:pt>
                <c:pt idx="606">
                  <c:v>84.30701473087538</c:v>
                </c:pt>
                <c:pt idx="607">
                  <c:v>243.9535323898599</c:v>
                </c:pt>
                <c:pt idx="608">
                  <c:v>119.71592402886017</c:v>
                </c:pt>
                <c:pt idx="609">
                  <c:v>145.28325937106274</c:v>
                </c:pt>
                <c:pt idx="610">
                  <c:v>136.94708559312858</c:v>
                </c:pt>
                <c:pt idx="611">
                  <c:v>193.9053543080081</c:v>
                </c:pt>
                <c:pt idx="612">
                  <c:v>146.38674019777682</c:v>
                </c:pt>
                <c:pt idx="613">
                  <c:v>141.23693108529551</c:v>
                </c:pt>
                <c:pt idx="614">
                  <c:v>180.44668013288174</c:v>
                </c:pt>
                <c:pt idx="615">
                  <c:v>232.39330675976817</c:v>
                </c:pt>
                <c:pt idx="616">
                  <c:v>184.80389871881926</c:v>
                </c:pt>
                <c:pt idx="617">
                  <c:v>280.52807738247793</c:v>
                </c:pt>
                <c:pt idx="618">
                  <c:v>194.80648393226147</c:v>
                </c:pt>
                <c:pt idx="619">
                  <c:v>250.76262136251898</c:v>
                </c:pt>
                <c:pt idx="620">
                  <c:v>195.38530113975867</c:v>
                </c:pt>
                <c:pt idx="621">
                  <c:v>164.67186742345802</c:v>
                </c:pt>
                <c:pt idx="622">
                  <c:v>243.8509072814486</c:v>
                </c:pt>
                <c:pt idx="623">
                  <c:v>143.3546030963771</c:v>
                </c:pt>
                <c:pt idx="624">
                  <c:v>138.16612113230804</c:v>
                </c:pt>
                <c:pt idx="625">
                  <c:v>248.56134177724016</c:v>
                </c:pt>
                <c:pt idx="626">
                  <c:v>201.53271907445742</c:v>
                </c:pt>
                <c:pt idx="627">
                  <c:v>133.20921243546763</c:v>
                </c:pt>
                <c:pt idx="628">
                  <c:v>204.36934664729051</c:v>
                </c:pt>
                <c:pt idx="629">
                  <c:v>165.23010162898572</c:v>
                </c:pt>
                <c:pt idx="630">
                  <c:v>77.579909884370863</c:v>
                </c:pt>
                <c:pt idx="631">
                  <c:v>140.30866668661474</c:v>
                </c:pt>
                <c:pt idx="632">
                  <c:v>224.81134055822622</c:v>
                </c:pt>
                <c:pt idx="633">
                  <c:v>181.84383111445641</c:v>
                </c:pt>
                <c:pt idx="634">
                  <c:v>167.61923734491575</c:v>
                </c:pt>
                <c:pt idx="635">
                  <c:v>245.18839654745534</c:v>
                </c:pt>
                <c:pt idx="636">
                  <c:v>247.21770660078619</c:v>
                </c:pt>
                <c:pt idx="637">
                  <c:v>263.84761258639628</c:v>
                </c:pt>
                <c:pt idx="638">
                  <c:v>179.84983105605352</c:v>
                </c:pt>
                <c:pt idx="639">
                  <c:v>205.96015178824018</c:v>
                </c:pt>
                <c:pt idx="640">
                  <c:v>171.33438222997938</c:v>
                </c:pt>
                <c:pt idx="641">
                  <c:v>134.05850768293021</c:v>
                </c:pt>
                <c:pt idx="642">
                  <c:v>208.52972215805494</c:v>
                </c:pt>
                <c:pt idx="643">
                  <c:v>145.47969658422517</c:v>
                </c:pt>
                <c:pt idx="644">
                  <c:v>162.75445932449657</c:v>
                </c:pt>
                <c:pt idx="645">
                  <c:v>88.798399701481685</c:v>
                </c:pt>
                <c:pt idx="646">
                  <c:v>225.30707201411133</c:v>
                </c:pt>
                <c:pt idx="647">
                  <c:v>102.00027918443084</c:v>
                </c:pt>
                <c:pt idx="648">
                  <c:v>151.86181872166344</c:v>
                </c:pt>
                <c:pt idx="649">
                  <c:v>88.252457316848449</c:v>
                </c:pt>
                <c:pt idx="650">
                  <c:v>254.36922714987304</c:v>
                </c:pt>
                <c:pt idx="651">
                  <c:v>123.55317539884709</c:v>
                </c:pt>
                <c:pt idx="652">
                  <c:v>189.62507556323544</c:v>
                </c:pt>
                <c:pt idx="653">
                  <c:v>174.58835191035178</c:v>
                </c:pt>
                <c:pt idx="654">
                  <c:v>184.60409864899702</c:v>
                </c:pt>
                <c:pt idx="655">
                  <c:v>192.48930175279384</c:v>
                </c:pt>
                <c:pt idx="656">
                  <c:v>192.91586272600398</c:v>
                </c:pt>
                <c:pt idx="657">
                  <c:v>155.91887336056971</c:v>
                </c:pt>
                <c:pt idx="658">
                  <c:v>196.17928319319617</c:v>
                </c:pt>
                <c:pt idx="659">
                  <c:v>240.94029686209979</c:v>
                </c:pt>
                <c:pt idx="660">
                  <c:v>165.31556457237457</c:v>
                </c:pt>
                <c:pt idx="661">
                  <c:v>112.58655194949824</c:v>
                </c:pt>
                <c:pt idx="662">
                  <c:v>200.36111141023866</c:v>
                </c:pt>
                <c:pt idx="663">
                  <c:v>173.36253267756547</c:v>
                </c:pt>
                <c:pt idx="664">
                  <c:v>188.06065145297907</c:v>
                </c:pt>
                <c:pt idx="665">
                  <c:v>172.85462536136038</c:v>
                </c:pt>
                <c:pt idx="666">
                  <c:v>180.57156967159244</c:v>
                </c:pt>
                <c:pt idx="667">
                  <c:v>188.84379119270307</c:v>
                </c:pt>
                <c:pt idx="668">
                  <c:v>102.54854078055359</c:v>
                </c:pt>
                <c:pt idx="669">
                  <c:v>213.02406412331038</c:v>
                </c:pt>
                <c:pt idx="670">
                  <c:v>83.641401033382863</c:v>
                </c:pt>
                <c:pt idx="671">
                  <c:v>150.07254705749801</c:v>
                </c:pt>
                <c:pt idx="672">
                  <c:v>177.55874000584299</c:v>
                </c:pt>
                <c:pt idx="673">
                  <c:v>200.01931761697051</c:v>
                </c:pt>
                <c:pt idx="674">
                  <c:v>169.29637513356283</c:v>
                </c:pt>
                <c:pt idx="675">
                  <c:v>260.02044978638878</c:v>
                </c:pt>
                <c:pt idx="676">
                  <c:v>173.27991076825128</c:v>
                </c:pt>
                <c:pt idx="677">
                  <c:v>191.72686097561382</c:v>
                </c:pt>
                <c:pt idx="678">
                  <c:v>277.54696293384768</c:v>
                </c:pt>
                <c:pt idx="679">
                  <c:v>181.48081653605914</c:v>
                </c:pt>
                <c:pt idx="680">
                  <c:v>308.73293599113822</c:v>
                </c:pt>
                <c:pt idx="681">
                  <c:v>152.29238033469301</c:v>
                </c:pt>
                <c:pt idx="682">
                  <c:v>180.41160205910273</c:v>
                </c:pt>
                <c:pt idx="683">
                  <c:v>43.930934225209057</c:v>
                </c:pt>
                <c:pt idx="684">
                  <c:v>146.33339833351783</c:v>
                </c:pt>
                <c:pt idx="685">
                  <c:v>155.91011833719676</c:v>
                </c:pt>
                <c:pt idx="686">
                  <c:v>267.95516805548687</c:v>
                </c:pt>
                <c:pt idx="687">
                  <c:v>139.14163946508779</c:v>
                </c:pt>
                <c:pt idx="688">
                  <c:v>172.78765812960046</c:v>
                </c:pt>
                <c:pt idx="689">
                  <c:v>212.47742597523029</c:v>
                </c:pt>
                <c:pt idx="690">
                  <c:v>175.72488150079153</c:v>
                </c:pt>
                <c:pt idx="691">
                  <c:v>136.47721334535163</c:v>
                </c:pt>
                <c:pt idx="692">
                  <c:v>181.13345663521613</c:v>
                </c:pt>
                <c:pt idx="693">
                  <c:v>224.89170123633812</c:v>
                </c:pt>
                <c:pt idx="694">
                  <c:v>174.10549207823351</c:v>
                </c:pt>
                <c:pt idx="695">
                  <c:v>191.39057530963328</c:v>
                </c:pt>
                <c:pt idx="696">
                  <c:v>161.76386611703492</c:v>
                </c:pt>
                <c:pt idx="697">
                  <c:v>249.39880904610618</c:v>
                </c:pt>
                <c:pt idx="698">
                  <c:v>273.28378837381024</c:v>
                </c:pt>
                <c:pt idx="699">
                  <c:v>140.31921909889206</c:v>
                </c:pt>
                <c:pt idx="700">
                  <c:v>111.39053458435228</c:v>
                </c:pt>
                <c:pt idx="701">
                  <c:v>181.66032350534806</c:v>
                </c:pt>
                <c:pt idx="702">
                  <c:v>239.72282679067575</c:v>
                </c:pt>
                <c:pt idx="703">
                  <c:v>121.5744241559878</c:v>
                </c:pt>
                <c:pt idx="704">
                  <c:v>107.46863199499785</c:v>
                </c:pt>
                <c:pt idx="705">
                  <c:v>175.29408796661301</c:v>
                </c:pt>
                <c:pt idx="706">
                  <c:v>124.28163972770562</c:v>
                </c:pt>
                <c:pt idx="707">
                  <c:v>175.42726868639875</c:v>
                </c:pt>
                <c:pt idx="708">
                  <c:v>167.8922665175196</c:v>
                </c:pt>
                <c:pt idx="709">
                  <c:v>167.29350409121253</c:v>
                </c:pt>
                <c:pt idx="710">
                  <c:v>204.39126319586649</c:v>
                </c:pt>
                <c:pt idx="711">
                  <c:v>158.42466541442263</c:v>
                </c:pt>
                <c:pt idx="712">
                  <c:v>176.15544311382109</c:v>
                </c:pt>
                <c:pt idx="713">
                  <c:v>184.27900317845342</c:v>
                </c:pt>
                <c:pt idx="714">
                  <c:v>143.13717701923451</c:v>
                </c:pt>
                <c:pt idx="715">
                  <c:v>113.08796547353268</c:v>
                </c:pt>
                <c:pt idx="716">
                  <c:v>137.43539557224722</c:v>
                </c:pt>
                <c:pt idx="717">
                  <c:v>190.44851160258986</c:v>
                </c:pt>
                <c:pt idx="718">
                  <c:v>187.38181824999629</c:v>
                </c:pt>
                <c:pt idx="719">
                  <c:v>124.33822848804994</c:v>
                </c:pt>
                <c:pt idx="720">
                  <c:v>226.07044047588715</c:v>
                </c:pt>
                <c:pt idx="721">
                  <c:v>133.4877497353591</c:v>
                </c:pt>
                <c:pt idx="722">
                  <c:v>167.61117808498966</c:v>
                </c:pt>
                <c:pt idx="723">
                  <c:v>210.56941068280139</c:v>
                </c:pt>
                <c:pt idx="724">
                  <c:v>177.06648736719217</c:v>
                </c:pt>
                <c:pt idx="725">
                  <c:v>180.96177700470435</c:v>
                </c:pt>
                <c:pt idx="726">
                  <c:v>216.33288315540995</c:v>
                </c:pt>
                <c:pt idx="727">
                  <c:v>235.01517534867162</c:v>
                </c:pt>
                <c:pt idx="728">
                  <c:v>221.12240276299417</c:v>
                </c:pt>
                <c:pt idx="729">
                  <c:v>168.34526650171028</c:v>
                </c:pt>
                <c:pt idx="730">
                  <c:v>189.52187065195176</c:v>
                </c:pt>
                <c:pt idx="731">
                  <c:v>213.51631676196121</c:v>
                </c:pt>
                <c:pt idx="732">
                  <c:v>185.19590344083554</c:v>
                </c:pt>
                <c:pt idx="733">
                  <c:v>229.76482841811958</c:v>
                </c:pt>
                <c:pt idx="734">
                  <c:v>191.1387089418713</c:v>
                </c:pt>
                <c:pt idx="735">
                  <c:v>237.81318805020419</c:v>
                </c:pt>
                <c:pt idx="736">
                  <c:v>188.63001787365647</c:v>
                </c:pt>
                <c:pt idx="737">
                  <c:v>228.81267614109674</c:v>
                </c:pt>
                <c:pt idx="738">
                  <c:v>177.19932020525448</c:v>
                </c:pt>
                <c:pt idx="739">
                  <c:v>146.05149817696656</c:v>
                </c:pt>
                <c:pt idx="740">
                  <c:v>134.47840092310798</c:v>
                </c:pt>
                <c:pt idx="741">
                  <c:v>242.83845550569822</c:v>
                </c:pt>
                <c:pt idx="742">
                  <c:v>255.81084901175927</c:v>
                </c:pt>
                <c:pt idx="743">
                  <c:v>229.86548219676479</c:v>
                </c:pt>
                <c:pt idx="744">
                  <c:v>104.94614161842037</c:v>
                </c:pt>
                <c:pt idx="745">
                  <c:v>262.70818398159463</c:v>
                </c:pt>
                <c:pt idx="746">
                  <c:v>222.49827497915248</c:v>
                </c:pt>
                <c:pt idx="747">
                  <c:v>197.18361772873322</c:v>
                </c:pt>
                <c:pt idx="748">
                  <c:v>303.88300092425197</c:v>
                </c:pt>
                <c:pt idx="749">
                  <c:v>217.65761675822432</c:v>
                </c:pt>
                <c:pt idx="750">
                  <c:v>68.6797038721852</c:v>
                </c:pt>
                <c:pt idx="751">
                  <c:v>191.33456635216135</c:v>
                </c:pt>
                <c:pt idx="752">
                  <c:v>157.5252751987864</c:v>
                </c:pt>
                <c:pt idx="753">
                  <c:v>103.05157775263069</c:v>
                </c:pt>
                <c:pt idx="754">
                  <c:v>171.28289573491202</c:v>
                </c:pt>
                <c:pt idx="755">
                  <c:v>211.9249897984264</c:v>
                </c:pt>
                <c:pt idx="756">
                  <c:v>214.3340707331663</c:v>
                </c:pt>
                <c:pt idx="757">
                  <c:v>100.2986737145693</c:v>
                </c:pt>
                <c:pt idx="758">
                  <c:v>137.62858588932431</c:v>
                </c:pt>
                <c:pt idx="759">
                  <c:v>198.1738050741842</c:v>
                </c:pt>
                <c:pt idx="760">
                  <c:v>276.0121087700827</c:v>
                </c:pt>
                <c:pt idx="761">
                  <c:v>228.33978891838342</c:v>
                </c:pt>
                <c:pt idx="762">
                  <c:v>243.48516762955114</c:v>
                </c:pt>
                <c:pt idx="763">
                  <c:v>206.79408225958468</c:v>
                </c:pt>
                <c:pt idx="764">
                  <c:v>59.99100994784385</c:v>
                </c:pt>
                <c:pt idx="765">
                  <c:v>134.35038044888643</c:v>
                </c:pt>
                <c:pt idx="766">
                  <c:v>276.4986793405842</c:v>
                </c:pt>
                <c:pt idx="767">
                  <c:v>154.21291936916532</c:v>
                </c:pt>
                <c:pt idx="768">
                  <c:v>227.91954779648222</c:v>
                </c:pt>
                <c:pt idx="769">
                  <c:v>163.94780959642958</c:v>
                </c:pt>
                <c:pt idx="770">
                  <c:v>227.70165787704173</c:v>
                </c:pt>
                <c:pt idx="771">
                  <c:v>166.99548541480908</c:v>
                </c:pt>
                <c:pt idx="772">
                  <c:v>216.19726726356021</c:v>
                </c:pt>
                <c:pt idx="773">
                  <c:v>165.43343849632947</c:v>
                </c:pt>
                <c:pt idx="774">
                  <c:v>284.75228918949142</c:v>
                </c:pt>
                <c:pt idx="775">
                  <c:v>175.66226279057446</c:v>
                </c:pt>
                <c:pt idx="776">
                  <c:v>203.87628228461836</c:v>
                </c:pt>
                <c:pt idx="777">
                  <c:v>123.43060507162591</c:v>
                </c:pt>
                <c:pt idx="778">
                  <c:v>199.35103682626504</c:v>
                </c:pt>
                <c:pt idx="779">
                  <c:v>179.53378051031905</c:v>
                </c:pt>
                <c:pt idx="780">
                  <c:v>142.75102830622927</c:v>
                </c:pt>
                <c:pt idx="781">
                  <c:v>155.34162162082794</c:v>
                </c:pt>
                <c:pt idx="782">
                  <c:v>151.60705333953956</c:v>
                </c:pt>
                <c:pt idx="783">
                  <c:v>256.04717666254146</c:v>
                </c:pt>
                <c:pt idx="784">
                  <c:v>121.16647485498106</c:v>
                </c:pt>
                <c:pt idx="785">
                  <c:v>140.05465504822496</c:v>
                </c:pt>
                <c:pt idx="786">
                  <c:v>157.21531258321193</c:v>
                </c:pt>
                <c:pt idx="787">
                  <c:v>125.62968140598969</c:v>
                </c:pt>
                <c:pt idx="788">
                  <c:v>225.89476020555594</c:v>
                </c:pt>
                <c:pt idx="789">
                  <c:v>145.08125605032546</c:v>
                </c:pt>
                <c:pt idx="790">
                  <c:v>204.29066739750851</c:v>
                </c:pt>
                <c:pt idx="791">
                  <c:v>174.94133589905687</c:v>
                </c:pt>
                <c:pt idx="792">
                  <c:v>186.46433818474179</c:v>
                </c:pt>
                <c:pt idx="793">
                  <c:v>176.21800384375092</c:v>
                </c:pt>
                <c:pt idx="794">
                  <c:v>148.93416209786665</c:v>
                </c:pt>
                <c:pt idx="795">
                  <c:v>152.54070990493346</c:v>
                </c:pt>
                <c:pt idx="796">
                  <c:v>119.54302681231638</c:v>
                </c:pt>
                <c:pt idx="797">
                  <c:v>261.96139788196888</c:v>
                </c:pt>
                <c:pt idx="798">
                  <c:v>123.25701209163526</c:v>
                </c:pt>
                <c:pt idx="799">
                  <c:v>164.23863871721551</c:v>
                </c:pt>
                <c:pt idx="800">
                  <c:v>147.53208279187675</c:v>
                </c:pt>
                <c:pt idx="801">
                  <c:v>122.06795236095786</c:v>
                </c:pt>
                <c:pt idx="802">
                  <c:v>159.77404063931317</c:v>
                </c:pt>
                <c:pt idx="803">
                  <c:v>199.95611910388106</c:v>
                </c:pt>
                <c:pt idx="804">
                  <c:v>124.06850419181865</c:v>
                </c:pt>
                <c:pt idx="805">
                  <c:v>121.54427440662403</c:v>
                </c:pt>
                <c:pt idx="806">
                  <c:v>163.83300862769829</c:v>
                </c:pt>
                <c:pt idx="807">
                  <c:v>230.39031975684338</c:v>
                </c:pt>
                <c:pt idx="808">
                  <c:v>208.80843339880812</c:v>
                </c:pt>
                <c:pt idx="809">
                  <c:v>113.46437349828193</c:v>
                </c:pt>
                <c:pt idx="810">
                  <c:v>78.102196311810985</c:v>
                </c:pt>
                <c:pt idx="811">
                  <c:v>141.54863310948713</c:v>
                </c:pt>
                <c:pt idx="812">
                  <c:v>187.76448814576725</c:v>
                </c:pt>
                <c:pt idx="813">
                  <c:v>186.5233621171501</c:v>
                </c:pt>
                <c:pt idx="814">
                  <c:v>195.84322944836458</c:v>
                </c:pt>
                <c:pt idx="815">
                  <c:v>206.08904196677031</c:v>
                </c:pt>
                <c:pt idx="816">
                  <c:v>238.35797082909266</c:v>
                </c:pt>
                <c:pt idx="817">
                  <c:v>236.19565399683779</c:v>
                </c:pt>
                <c:pt idx="818">
                  <c:v>199.38454943228862</c:v>
                </c:pt>
                <c:pt idx="819">
                  <c:v>183.66464405487932</c:v>
                </c:pt>
                <c:pt idx="820">
                  <c:v>136.48846152107581</c:v>
                </c:pt>
                <c:pt idx="821">
                  <c:v>215.75690698198741</c:v>
                </c:pt>
                <c:pt idx="822">
                  <c:v>165.57560616063711</c:v>
                </c:pt>
                <c:pt idx="823">
                  <c:v>66.7881549813319</c:v>
                </c:pt>
                <c:pt idx="824">
                  <c:v>208.49325255738222</c:v>
                </c:pt>
                <c:pt idx="825">
                  <c:v>92.524212959397119</c:v>
                </c:pt>
                <c:pt idx="826">
                  <c:v>229.84031875210349</c:v>
                </c:pt>
                <c:pt idx="827">
                  <c:v>166.34146777476417</c:v>
                </c:pt>
                <c:pt idx="828">
                  <c:v>182.54672613664297</c:v>
                </c:pt>
                <c:pt idx="829">
                  <c:v>167.93238887628831</c:v>
                </c:pt>
                <c:pt idx="830">
                  <c:v>174.250790678052</c:v>
                </c:pt>
                <c:pt idx="831">
                  <c:v>135.50349240147625</c:v>
                </c:pt>
                <c:pt idx="832">
                  <c:v>225.46350282907952</c:v>
                </c:pt>
                <c:pt idx="833">
                  <c:v>182.45685669142404</c:v>
                </c:pt>
                <c:pt idx="834">
                  <c:v>296.03942766669206</c:v>
                </c:pt>
                <c:pt idx="835">
                  <c:v>169.16075924171309</c:v>
                </c:pt>
                <c:pt idx="836">
                  <c:v>160.11966113153903</c:v>
                </c:pt>
                <c:pt idx="837">
                  <c:v>145.08125605032546</c:v>
                </c:pt>
                <c:pt idx="838">
                  <c:v>261.83384125004523</c:v>
                </c:pt>
                <c:pt idx="839">
                  <c:v>209.81636271215393</c:v>
                </c:pt>
                <c:pt idx="840">
                  <c:v>119.67672935468727</c:v>
                </c:pt>
                <c:pt idx="841">
                  <c:v>144.78973116609268</c:v>
                </c:pt>
                <c:pt idx="842">
                  <c:v>260.03366929187905</c:v>
                </c:pt>
                <c:pt idx="843">
                  <c:v>66.136920395074412</c:v>
                </c:pt>
                <c:pt idx="844">
                  <c:v>198.99932840387919</c:v>
                </c:pt>
                <c:pt idx="845">
                  <c:v>210.00166771016666</c:v>
                </c:pt>
                <c:pt idx="846">
                  <c:v>184.67848735752341</c:v>
                </c:pt>
                <c:pt idx="847">
                  <c:v>187.72894622969034</c:v>
                </c:pt>
                <c:pt idx="848">
                  <c:v>219.7758685721783</c:v>
                </c:pt>
                <c:pt idx="849">
                  <c:v>199.19182295750943</c:v>
                </c:pt>
                <c:pt idx="850">
                  <c:v>211.69283672832535</c:v>
                </c:pt>
                <c:pt idx="851">
                  <c:v>120.89234405691968</c:v>
                </c:pt>
                <c:pt idx="852">
                  <c:v>172.84674004229601</c:v>
                </c:pt>
                <c:pt idx="853">
                  <c:v>134.8201367360889</c:v>
                </c:pt>
                <c:pt idx="854">
                  <c:v>220.75098104294739</c:v>
                </c:pt>
                <c:pt idx="855">
                  <c:v>125.66412169660907</c:v>
                </c:pt>
                <c:pt idx="856">
                  <c:v>130.61065192203387</c:v>
                </c:pt>
                <c:pt idx="857">
                  <c:v>201.03466840708279</c:v>
                </c:pt>
                <c:pt idx="858">
                  <c:v>179.537665189564</c:v>
                </c:pt>
                <c:pt idx="859">
                  <c:v>182.53501411862089</c:v>
                </c:pt>
                <c:pt idx="860">
                  <c:v>245.38309435200063</c:v>
                </c:pt>
                <c:pt idx="861">
                  <c:v>216.43353693405516</c:v>
                </c:pt>
                <c:pt idx="862">
                  <c:v>193.00045596508426</c:v>
                </c:pt>
                <c:pt idx="863">
                  <c:v>48.970116949640214</c:v>
                </c:pt>
                <c:pt idx="864">
                  <c:v>264.21149686910212</c:v>
                </c:pt>
                <c:pt idx="865">
                  <c:v>165.77853716597019</c:v>
                </c:pt>
                <c:pt idx="866">
                  <c:v>177.82428972139314</c:v>
                </c:pt>
                <c:pt idx="867">
                  <c:v>214.58408173173666</c:v>
                </c:pt>
                <c:pt idx="868">
                  <c:v>175.46640538028441</c:v>
                </c:pt>
                <c:pt idx="869">
                  <c:v>222.45415198056435</c:v>
                </c:pt>
                <c:pt idx="870">
                  <c:v>222.71396164767793</c:v>
                </c:pt>
                <c:pt idx="871">
                  <c:v>88.682439127005637</c:v>
                </c:pt>
                <c:pt idx="872">
                  <c:v>163.27819525911764</c:v>
                </c:pt>
                <c:pt idx="873">
                  <c:v>166.70106151621439</c:v>
                </c:pt>
                <c:pt idx="874">
                  <c:v>137.85401324610575</c:v>
                </c:pt>
                <c:pt idx="875">
                  <c:v>207.96122544168611</c:v>
                </c:pt>
                <c:pt idx="876">
                  <c:v>134.72771615823149</c:v>
                </c:pt>
                <c:pt idx="877">
                  <c:v>280.71964425151236</c:v>
                </c:pt>
                <c:pt idx="878">
                  <c:v>230.01031695428537</c:v>
                </c:pt>
                <c:pt idx="879">
                  <c:v>162.30766323104035</c:v>
                </c:pt>
                <c:pt idx="880">
                  <c:v>191.01892166843754</c:v>
                </c:pt>
                <c:pt idx="881">
                  <c:v>193.67870936519466</c:v>
                </c:pt>
                <c:pt idx="882">
                  <c:v>207.07667817958281</c:v>
                </c:pt>
                <c:pt idx="883">
                  <c:v>225.90055823427974</c:v>
                </c:pt>
                <c:pt idx="884">
                  <c:v>125.24248904781416</c:v>
                </c:pt>
                <c:pt idx="885">
                  <c:v>87.876281213248149</c:v>
                </c:pt>
                <c:pt idx="886">
                  <c:v>196.91540091997012</c:v>
                </c:pt>
                <c:pt idx="887">
                  <c:v>233.53737378754886</c:v>
                </c:pt>
                <c:pt idx="888">
                  <c:v>128.78949109988753</c:v>
                </c:pt>
                <c:pt idx="889">
                  <c:v>230.87573072160012</c:v>
                </c:pt>
                <c:pt idx="890">
                  <c:v>260.95555585896363</c:v>
                </c:pt>
                <c:pt idx="891">
                  <c:v>232.71173449727939</c:v>
                </c:pt>
                <c:pt idx="892">
                  <c:v>279.56606845662463</c:v>
                </c:pt>
                <c:pt idx="893">
                  <c:v>118.98803950287402</c:v>
                </c:pt>
                <c:pt idx="894">
                  <c:v>181.785271024346</c:v>
                </c:pt>
                <c:pt idx="895">
                  <c:v>143.28386714594672</c:v>
                </c:pt>
                <c:pt idx="896">
                  <c:v>203.05661496393441</c:v>
                </c:pt>
                <c:pt idx="897">
                  <c:v>293.86307960492559</c:v>
                </c:pt>
                <c:pt idx="898">
                  <c:v>158.99501749998308</c:v>
                </c:pt>
                <c:pt idx="899">
                  <c:v>163.75914174175705</c:v>
                </c:pt>
                <c:pt idx="900">
                  <c:v>190.81929553947703</c:v>
                </c:pt>
                <c:pt idx="901">
                  <c:v>211.428214697371</c:v>
                </c:pt>
                <c:pt idx="902">
                  <c:v>156.85264588653808</c:v>
                </c:pt>
                <c:pt idx="903">
                  <c:v>236.75748298017425</c:v>
                </c:pt>
                <c:pt idx="904">
                  <c:v>177.71105422041728</c:v>
                </c:pt>
                <c:pt idx="905">
                  <c:v>218.60698598145973</c:v>
                </c:pt>
                <c:pt idx="906">
                  <c:v>166.01364723072038</c:v>
                </c:pt>
                <c:pt idx="907">
                  <c:v>226.27615453500766</c:v>
                </c:pt>
                <c:pt idx="908">
                  <c:v>251.14274012565147</c:v>
                </c:pt>
                <c:pt idx="909">
                  <c:v>162.79574128901004</c:v>
                </c:pt>
                <c:pt idx="910">
                  <c:v>193.88106056765537</c:v>
                </c:pt>
                <c:pt idx="911">
                  <c:v>115.27695323791704</c:v>
                </c:pt>
                <c:pt idx="912">
                  <c:v>186.45651084596466</c:v>
                </c:pt>
                <c:pt idx="913">
                  <c:v>135.4863302364538</c:v>
                </c:pt>
                <c:pt idx="914">
                  <c:v>174.60400658790604</c:v>
                </c:pt>
                <c:pt idx="915">
                  <c:v>127.56030901044142</c:v>
                </c:pt>
                <c:pt idx="916">
                  <c:v>246.27146831306163</c:v>
                </c:pt>
                <c:pt idx="917">
                  <c:v>207.87964717754221</c:v>
                </c:pt>
                <c:pt idx="918">
                  <c:v>261.69283319148235</c:v>
                </c:pt>
                <c:pt idx="919">
                  <c:v>153.37145146047988</c:v>
                </c:pt>
                <c:pt idx="920">
                  <c:v>174.90602590412891</c:v>
                </c:pt>
                <c:pt idx="921">
                  <c:v>181.46127717925992</c:v>
                </c:pt>
                <c:pt idx="922">
                  <c:v>199.63224121936946</c:v>
                </c:pt>
                <c:pt idx="923">
                  <c:v>140.13414602202829</c:v>
                </c:pt>
                <c:pt idx="924">
                  <c:v>178.78850189816148</c:v>
                </c:pt>
                <c:pt idx="925">
                  <c:v>176.73420234103105</c:v>
                </c:pt>
                <c:pt idx="926">
                  <c:v>169.83820091780217</c:v>
                </c:pt>
                <c:pt idx="927">
                  <c:v>174.36860662171966</c:v>
                </c:pt>
                <c:pt idx="928">
                  <c:v>182.21867367145023</c:v>
                </c:pt>
                <c:pt idx="929">
                  <c:v>271.06685411097715</c:v>
                </c:pt>
                <c:pt idx="930">
                  <c:v>233.40216375770979</c:v>
                </c:pt>
                <c:pt idx="931">
                  <c:v>201.1706901609432</c:v>
                </c:pt>
                <c:pt idx="932">
                  <c:v>230.03559635952115</c:v>
                </c:pt>
                <c:pt idx="933">
                  <c:v>247.62901875845273</c:v>
                </c:pt>
                <c:pt idx="934">
                  <c:v>136.19589299167274</c:v>
                </c:pt>
                <c:pt idx="935">
                  <c:v>173.3822459752264</c:v>
                </c:pt>
                <c:pt idx="936">
                  <c:v>299.76222594967112</c:v>
                </c:pt>
                <c:pt idx="937">
                  <c:v>59.487277212319896</c:v>
                </c:pt>
                <c:pt idx="938">
                  <c:v>236.79377863998525</c:v>
                </c:pt>
                <c:pt idx="939">
                  <c:v>180.52472159950412</c:v>
                </c:pt>
                <c:pt idx="940">
                  <c:v>193.12140284426278</c:v>
                </c:pt>
                <c:pt idx="941">
                  <c:v>234.92449417943135</c:v>
                </c:pt>
                <c:pt idx="942">
                  <c:v>139.75170804740628</c:v>
                </c:pt>
                <c:pt idx="943">
                  <c:v>253.23536465264624</c:v>
                </c:pt>
                <c:pt idx="944">
                  <c:v>176.78893573218375</c:v>
                </c:pt>
                <c:pt idx="945">
                  <c:v>147.08656226473977</c:v>
                </c:pt>
                <c:pt idx="946">
                  <c:v>204.22080115138669</c:v>
                </c:pt>
                <c:pt idx="947">
                  <c:v>157.93299257864419</c:v>
                </c:pt>
                <c:pt idx="948">
                  <c:v>163.71397509799863</c:v>
                </c:pt>
                <c:pt idx="949">
                  <c:v>182.2108463326731</c:v>
                </c:pt>
                <c:pt idx="950">
                  <c:v>94.063473624992184</c:v>
                </c:pt>
                <c:pt idx="951">
                  <c:v>223.15890237194253</c:v>
                </c:pt>
                <c:pt idx="952">
                  <c:v>164.41449292840844</c:v>
                </c:pt>
                <c:pt idx="953">
                  <c:v>46.007092350628227</c:v>
                </c:pt>
                <c:pt idx="954">
                  <c:v>236.93177172361175</c:v>
                </c:pt>
                <c:pt idx="955">
                  <c:v>118.49033671722282</c:v>
                </c:pt>
                <c:pt idx="956">
                  <c:v>141.7608409607783</c:v>
                </c:pt>
                <c:pt idx="957">
                  <c:v>214.84476110315882</c:v>
                </c:pt>
                <c:pt idx="958">
                  <c:v>228.44995146413567</c:v>
                </c:pt>
                <c:pt idx="959">
                  <c:v>166.36170289501024</c:v>
                </c:pt>
                <c:pt idx="960">
                  <c:v>185.54117605133797</c:v>
                </c:pt>
                <c:pt idx="961">
                  <c:v>163.89864231285173</c:v>
                </c:pt>
                <c:pt idx="962">
                  <c:v>112.60522160198889</c:v>
                </c:pt>
                <c:pt idx="963">
                  <c:v>198.05743863769749</c:v>
                </c:pt>
                <c:pt idx="964">
                  <c:v>164.96142097792472</c:v>
                </c:pt>
                <c:pt idx="965">
                  <c:v>112.41794527421007</c:v>
                </c:pt>
                <c:pt idx="966">
                  <c:v>161.98413322825218</c:v>
                </c:pt>
                <c:pt idx="967">
                  <c:v>131.99545310242684</c:v>
                </c:pt>
                <c:pt idx="968">
                  <c:v>274.75648766965605</c:v>
                </c:pt>
                <c:pt idx="969">
                  <c:v>123.36555118934484</c:v>
                </c:pt>
                <c:pt idx="970">
                  <c:v>218.35813458863413</c:v>
                </c:pt>
                <c:pt idx="971">
                  <c:v>191.01486304833088</c:v>
                </c:pt>
                <c:pt idx="972">
                  <c:v>84.600626905448735</c:v>
                </c:pt>
                <c:pt idx="973">
                  <c:v>155.74429471569601</c:v>
                </c:pt>
                <c:pt idx="974">
                  <c:v>154.35908767329238</c:v>
                </c:pt>
                <c:pt idx="975">
                  <c:v>124.45836364320712</c:v>
                </c:pt>
                <c:pt idx="976">
                  <c:v>205.06255896150833</c:v>
                </c:pt>
                <c:pt idx="977">
                  <c:v>105.32440501236124</c:v>
                </c:pt>
                <c:pt idx="978">
                  <c:v>230.82436018710723</c:v>
                </c:pt>
                <c:pt idx="979">
                  <c:v>139.86349404120119</c:v>
                </c:pt>
                <c:pt idx="980">
                  <c:v>142.89864611753728</c:v>
                </c:pt>
                <c:pt idx="981">
                  <c:v>204.32128098917019</c:v>
                </c:pt>
                <c:pt idx="982">
                  <c:v>183.17192757393059</c:v>
                </c:pt>
                <c:pt idx="983">
                  <c:v>227.75001343659824</c:v>
                </c:pt>
                <c:pt idx="984">
                  <c:v>215.05696895444999</c:v>
                </c:pt>
                <c:pt idx="985">
                  <c:v>99.818828857387416</c:v>
                </c:pt>
                <c:pt idx="986">
                  <c:v>197.20837531138386</c:v>
                </c:pt>
                <c:pt idx="987">
                  <c:v>204.7416960519331</c:v>
                </c:pt>
                <c:pt idx="988">
                  <c:v>304.79769793571904</c:v>
                </c:pt>
                <c:pt idx="989">
                  <c:v>217.89893071370898</c:v>
                </c:pt>
                <c:pt idx="990">
                  <c:v>183.31658839058946</c:v>
                </c:pt>
                <c:pt idx="991">
                  <c:v>257.82438842696138</c:v>
                </c:pt>
                <c:pt idx="992">
                  <c:v>159.94276327517582</c:v>
                </c:pt>
                <c:pt idx="993">
                  <c:v>205.57011839598999</c:v>
                </c:pt>
                <c:pt idx="994">
                  <c:v>250.69118964864174</c:v>
                </c:pt>
                <c:pt idx="995">
                  <c:v>305.43037883006036</c:v>
                </c:pt>
                <c:pt idx="996">
                  <c:v>169.53560179870692</c:v>
                </c:pt>
                <c:pt idx="997">
                  <c:v>268.30258593661711</c:v>
                </c:pt>
                <c:pt idx="998">
                  <c:v>100.20590525498847</c:v>
                </c:pt>
                <c:pt idx="999">
                  <c:v>191.730803635146</c:v>
                </c:pt>
                <c:pt idx="1000">
                  <c:v>73.481863182387315</c:v>
                </c:pt>
                <c:pt idx="1001">
                  <c:v>191.61472710009548</c:v>
                </c:pt>
                <c:pt idx="1002">
                  <c:v>89.009911789325997</c:v>
                </c:pt>
                <c:pt idx="1003">
                  <c:v>184.72550937047345</c:v>
                </c:pt>
                <c:pt idx="1004">
                  <c:v>85.177646724041551</c:v>
                </c:pt>
                <c:pt idx="1005">
                  <c:v>181.98049065147643</c:v>
                </c:pt>
                <c:pt idx="1006">
                  <c:v>225.51580104816821</c:v>
                </c:pt>
                <c:pt idx="1007">
                  <c:v>138.17162925959565</c:v>
                </c:pt>
                <c:pt idx="1008">
                  <c:v>96.867632236971986</c:v>
                </c:pt>
                <c:pt idx="1009">
                  <c:v>152.71192569314735</c:v>
                </c:pt>
                <c:pt idx="1010">
                  <c:v>132.71962689002976</c:v>
                </c:pt>
                <c:pt idx="1011">
                  <c:v>155.42493929358898</c:v>
                </c:pt>
                <c:pt idx="1012">
                  <c:v>134.75659034127602</c:v>
                </c:pt>
                <c:pt idx="1013">
                  <c:v>157.67990862485021</c:v>
                </c:pt>
                <c:pt idx="1014">
                  <c:v>146.56108692150156</c:v>
                </c:pt>
                <c:pt idx="1015">
                  <c:v>9.9294384196400642</c:v>
                </c:pt>
                <c:pt idx="1016">
                  <c:v>264.37963970209239</c:v>
                </c:pt>
                <c:pt idx="1017">
                  <c:v>226.12911652657203</c:v>
                </c:pt>
                <c:pt idx="1018">
                  <c:v>215.74693437258247</c:v>
                </c:pt>
                <c:pt idx="1019">
                  <c:v>212.34372343285941</c:v>
                </c:pt>
                <c:pt idx="1020">
                  <c:v>196.91540091997012</c:v>
                </c:pt>
                <c:pt idx="1021">
                  <c:v>146.69160054807435</c:v>
                </c:pt>
                <c:pt idx="1022">
                  <c:v>190.50823129844503</c:v>
                </c:pt>
                <c:pt idx="1023">
                  <c:v>120.81604199891444</c:v>
                </c:pt>
                <c:pt idx="1024">
                  <c:v>98.489456831593998</c:v>
                </c:pt>
                <c:pt idx="1025">
                  <c:v>219.67544671468204</c:v>
                </c:pt>
                <c:pt idx="1026">
                  <c:v>269.46033631218597</c:v>
                </c:pt>
                <c:pt idx="1027">
                  <c:v>103.57108112628339</c:v>
                </c:pt>
                <c:pt idx="1028">
                  <c:v>130.22253187926253</c:v>
                </c:pt>
                <c:pt idx="1029">
                  <c:v>109.39021467464045</c:v>
                </c:pt>
                <c:pt idx="1030">
                  <c:v>223.06961272959597</c:v>
                </c:pt>
                <c:pt idx="1031">
                  <c:v>167.96050931559876</c:v>
                </c:pt>
                <c:pt idx="1032">
                  <c:v>149.44925896968925</c:v>
                </c:pt>
                <c:pt idx="1033">
                  <c:v>141.80734115114319</c:v>
                </c:pt>
                <c:pt idx="1034">
                  <c:v>162.15424739100854</c:v>
                </c:pt>
                <c:pt idx="1035">
                  <c:v>178.64801566218375</c:v>
                </c:pt>
                <c:pt idx="1036">
                  <c:v>174.949163237834</c:v>
                </c:pt>
                <c:pt idx="1037">
                  <c:v>123.51711166018504</c:v>
                </c:pt>
                <c:pt idx="1038">
                  <c:v>261.14874617604073</c:v>
                </c:pt>
                <c:pt idx="1039">
                  <c:v>214.0605197379773</c:v>
                </c:pt>
                <c:pt idx="1040">
                  <c:v>267.12117960385513</c:v>
                </c:pt>
                <c:pt idx="1041">
                  <c:v>57.065092732664198</c:v>
                </c:pt>
                <c:pt idx="1042">
                  <c:v>209.51602482426097</c:v>
                </c:pt>
                <c:pt idx="1043">
                  <c:v>223.05291440687142</c:v>
                </c:pt>
                <c:pt idx="1044">
                  <c:v>281.21781087946147</c:v>
                </c:pt>
                <c:pt idx="1045">
                  <c:v>178.91727611611714</c:v>
                </c:pt>
                <c:pt idx="1046">
                  <c:v>166.44658603552671</c:v>
                </c:pt>
                <c:pt idx="1047">
                  <c:v>117.38592820591293</c:v>
                </c:pt>
                <c:pt idx="1048">
                  <c:v>237.51748858529027</c:v>
                </c:pt>
                <c:pt idx="1049">
                  <c:v>229.23372898701928</c:v>
                </c:pt>
                <c:pt idx="1050">
                  <c:v>231.45008344697999</c:v>
                </c:pt>
                <c:pt idx="1051">
                  <c:v>210.57874550904671</c:v>
                </c:pt>
                <c:pt idx="1052">
                  <c:v>62.065312704071403</c:v>
                </c:pt>
                <c:pt idx="1053">
                  <c:v>231.23636810822063</c:v>
                </c:pt>
                <c:pt idx="1054">
                  <c:v>159.9174258896528</c:v>
                </c:pt>
                <c:pt idx="1055">
                  <c:v>127.46754055086058</c:v>
                </c:pt>
                <c:pt idx="1056">
                  <c:v>156.7964050079172</c:v>
                </c:pt>
                <c:pt idx="1057">
                  <c:v>252.69266916409833</c:v>
                </c:pt>
                <c:pt idx="1058">
                  <c:v>198.2652979674458</c:v>
                </c:pt>
                <c:pt idx="1059">
                  <c:v>234.77838385559153</c:v>
                </c:pt>
                <c:pt idx="1060">
                  <c:v>239.07704235141864</c:v>
                </c:pt>
                <c:pt idx="1061">
                  <c:v>264.70316970488057</c:v>
                </c:pt>
                <c:pt idx="1062">
                  <c:v>164.94507053692359</c:v>
                </c:pt>
                <c:pt idx="1063">
                  <c:v>177.7071115608851</c:v>
                </c:pt>
                <c:pt idx="1064">
                  <c:v>167.3739807298989</c:v>
                </c:pt>
                <c:pt idx="1065">
                  <c:v>152.99962387842243</c:v>
                </c:pt>
                <c:pt idx="1066">
                  <c:v>143.89799434837187</c:v>
                </c:pt>
                <c:pt idx="1067">
                  <c:v>142.38841958984267</c:v>
                </c:pt>
                <c:pt idx="1068">
                  <c:v>138.12791212301818</c:v>
                </c:pt>
                <c:pt idx="1069">
                  <c:v>215.86677962630347</c:v>
                </c:pt>
                <c:pt idx="1070">
                  <c:v>135.21161963552004</c:v>
                </c:pt>
                <c:pt idx="1071">
                  <c:v>185.0116420879931</c:v>
                </c:pt>
                <c:pt idx="1072">
                  <c:v>156.90448026332888</c:v>
                </c:pt>
                <c:pt idx="1073">
                  <c:v>204.89986627551843</c:v>
                </c:pt>
                <c:pt idx="1074">
                  <c:v>149.24829929412226</c:v>
                </c:pt>
                <c:pt idx="1075">
                  <c:v>179.91221784512163</c:v>
                </c:pt>
                <c:pt idx="1076">
                  <c:v>163.18757207016461</c:v>
                </c:pt>
                <c:pt idx="1077">
                  <c:v>115.51200532237999</c:v>
                </c:pt>
                <c:pt idx="1078">
                  <c:v>164.30409846150724</c:v>
                </c:pt>
                <c:pt idx="1079">
                  <c:v>112.58655194949824</c:v>
                </c:pt>
                <c:pt idx="1080">
                  <c:v>260.57288596319268</c:v>
                </c:pt>
                <c:pt idx="1081">
                  <c:v>101.68463450070703</c:v>
                </c:pt>
                <c:pt idx="1082">
                  <c:v>148.0750102015736</c:v>
                </c:pt>
                <c:pt idx="1083">
                  <c:v>217.24897169377073</c:v>
                </c:pt>
                <c:pt idx="1084">
                  <c:v>89.333673713263124</c:v>
                </c:pt>
                <c:pt idx="1085">
                  <c:v>103.75058809557231</c:v>
                </c:pt>
                <c:pt idx="1086">
                  <c:v>174.07012410301832</c:v>
                </c:pt>
                <c:pt idx="1087">
                  <c:v>163.87400069077557</c:v>
                </c:pt>
                <c:pt idx="1088">
                  <c:v>159.57969071649131</c:v>
                </c:pt>
                <c:pt idx="1089">
                  <c:v>222.84708438717644</c:v>
                </c:pt>
                <c:pt idx="1090">
                  <c:v>128.09361169245676</c:v>
                </c:pt>
                <c:pt idx="1091">
                  <c:v>77.609131949138828</c:v>
                </c:pt>
                <c:pt idx="1092">
                  <c:v>231.02358045405708</c:v>
                </c:pt>
                <c:pt idx="1093">
                  <c:v>266.29368494439404</c:v>
                </c:pt>
                <c:pt idx="1094">
                  <c:v>241.39671768323751</c:v>
                </c:pt>
                <c:pt idx="1095">
                  <c:v>229.65826065017609</c:v>
                </c:pt>
                <c:pt idx="1096">
                  <c:v>192.64613842977269</c:v>
                </c:pt>
                <c:pt idx="1097">
                  <c:v>175.43903868470807</c:v>
                </c:pt>
                <c:pt idx="1098">
                  <c:v>257.20515895925928</c:v>
                </c:pt>
                <c:pt idx="1099">
                  <c:v>137.71114981835126</c:v>
                </c:pt>
                <c:pt idx="1100">
                  <c:v>134.55968928581569</c:v>
                </c:pt>
                <c:pt idx="1101">
                  <c:v>240.68611128284829</c:v>
                </c:pt>
                <c:pt idx="1102">
                  <c:v>156.67951674884534</c:v>
                </c:pt>
                <c:pt idx="1103">
                  <c:v>181.50029791257111</c:v>
                </c:pt>
                <c:pt idx="1104">
                  <c:v>194.70072788833932</c:v>
                </c:pt>
                <c:pt idx="1105">
                  <c:v>140.8346638524381</c:v>
                </c:pt>
                <c:pt idx="1106">
                  <c:v>171.01757794051082</c:v>
                </c:pt>
                <c:pt idx="1107">
                  <c:v>243.49374871206237</c:v>
                </c:pt>
                <c:pt idx="1108">
                  <c:v>131.91022208018694</c:v>
                </c:pt>
                <c:pt idx="1109">
                  <c:v>60.176546867005527</c:v>
                </c:pt>
                <c:pt idx="1110">
                  <c:v>253.72007985395612</c:v>
                </c:pt>
                <c:pt idx="1111">
                  <c:v>94.304671619902365</c:v>
                </c:pt>
                <c:pt idx="1112">
                  <c:v>122.80569353577448</c:v>
                </c:pt>
                <c:pt idx="1113">
                  <c:v>237.2529825149104</c:v>
                </c:pt>
                <c:pt idx="1114">
                  <c:v>134.15208786653238</c:v>
                </c:pt>
                <c:pt idx="1115">
                  <c:v>197.49775492498884</c:v>
                </c:pt>
                <c:pt idx="1116">
                  <c:v>199.21275384120236</c:v>
                </c:pt>
                <c:pt idx="1117">
                  <c:v>164.07484440576809</c:v>
                </c:pt>
                <c:pt idx="1118">
                  <c:v>225.82460405799793</c:v>
                </c:pt>
                <c:pt idx="1119">
                  <c:v>154.1640999673109</c:v>
                </c:pt>
                <c:pt idx="1120">
                  <c:v>229.59552597938455</c:v>
                </c:pt>
                <c:pt idx="1121">
                  <c:v>180.21261371330183</c:v>
                </c:pt>
                <c:pt idx="1122">
                  <c:v>177.90238916830276</c:v>
                </c:pt>
                <c:pt idx="1123">
                  <c:v>237.22364448956796</c:v>
                </c:pt>
                <c:pt idx="1124">
                  <c:v>163.95192619682348</c:v>
                </c:pt>
                <c:pt idx="1125">
                  <c:v>165.67307102348423</c:v>
                </c:pt>
                <c:pt idx="1126">
                  <c:v>201.67778575312695</c:v>
                </c:pt>
                <c:pt idx="1127">
                  <c:v>198.1779216745781</c:v>
                </c:pt>
                <c:pt idx="1128">
                  <c:v>191.52659706349368</c:v>
                </c:pt>
                <c:pt idx="1129">
                  <c:v>221.46900892010308</c:v>
                </c:pt>
                <c:pt idx="1130">
                  <c:v>179.94735389918787</c:v>
                </c:pt>
                <c:pt idx="1131">
                  <c:v>181.09049324237276</c:v>
                </c:pt>
                <c:pt idx="1132">
                  <c:v>160.75796611374244</c:v>
                </c:pt>
                <c:pt idx="1133">
                  <c:v>246.6637629365141</c:v>
                </c:pt>
                <c:pt idx="1134">
                  <c:v>167.03578171443951</c:v>
                </c:pt>
                <c:pt idx="1135">
                  <c:v>215.01244009385118</c:v>
                </c:pt>
                <c:pt idx="1136">
                  <c:v>224.02454806040623</c:v>
                </c:pt>
                <c:pt idx="1137">
                  <c:v>246.2624233882525</c:v>
                </c:pt>
                <c:pt idx="1138">
                  <c:v>187.62637910156627</c:v>
                </c:pt>
                <c:pt idx="1139">
                  <c:v>120.57043750217417</c:v>
                </c:pt>
                <c:pt idx="1140">
                  <c:v>139.87949660047889</c:v>
                </c:pt>
                <c:pt idx="1141">
                  <c:v>269.80775419331621</c:v>
                </c:pt>
                <c:pt idx="1142">
                  <c:v>87.251021795673296</c:v>
                </c:pt>
                <c:pt idx="1143">
                  <c:v>140.94981270289281</c:v>
                </c:pt>
                <c:pt idx="1144">
                  <c:v>254.56183766407776</c:v>
                </c:pt>
                <c:pt idx="1145">
                  <c:v>78.359164944849908</c:v>
                </c:pt>
                <c:pt idx="1146">
                  <c:v>185.1488814278855</c:v>
                </c:pt>
                <c:pt idx="1147">
                  <c:v>215.04212600091705</c:v>
                </c:pt>
                <c:pt idx="1148">
                  <c:v>223.59572585599381</c:v>
                </c:pt>
                <c:pt idx="1149">
                  <c:v>121.10571151395561</c:v>
                </c:pt>
                <c:pt idx="1150">
                  <c:v>196.50374088058015</c:v>
                </c:pt>
                <c:pt idx="1151">
                  <c:v>194.06335059073172</c:v>
                </c:pt>
                <c:pt idx="1152">
                  <c:v>94.19242178380955</c:v>
                </c:pt>
                <c:pt idx="1153">
                  <c:v>183.26579765896895</c:v>
                </c:pt>
                <c:pt idx="1154">
                  <c:v>165.54719581989048</c:v>
                </c:pt>
                <c:pt idx="1155">
                  <c:v>162.50224507501116</c:v>
                </c:pt>
                <c:pt idx="1156">
                  <c:v>228.82496796199121</c:v>
                </c:pt>
                <c:pt idx="1157">
                  <c:v>174.77272922376869</c:v>
                </c:pt>
                <c:pt idx="1158">
                  <c:v>161.80543798298459</c:v>
                </c:pt>
                <c:pt idx="1159">
                  <c:v>141.55385133533855</c:v>
                </c:pt>
                <c:pt idx="1160">
                  <c:v>197.69651134964079</c:v>
                </c:pt>
                <c:pt idx="1161">
                  <c:v>215.01742639855365</c:v>
                </c:pt>
                <c:pt idx="1162">
                  <c:v>216.79197106976062</c:v>
                </c:pt>
                <c:pt idx="1163">
                  <c:v>245.82931064258446</c:v>
                </c:pt>
                <c:pt idx="1164">
                  <c:v>204.85591721779201</c:v>
                </c:pt>
                <c:pt idx="1165">
                  <c:v>122.14970456596348</c:v>
                </c:pt>
                <c:pt idx="1166">
                  <c:v>214.86447440081974</c:v>
                </c:pt>
                <c:pt idx="1167">
                  <c:v>181.23880681712762</c:v>
                </c:pt>
                <c:pt idx="1168">
                  <c:v>169.68693034839816</c:v>
                </c:pt>
                <c:pt idx="1169">
                  <c:v>171.28289573491202</c:v>
                </c:pt>
                <c:pt idx="1170">
                  <c:v>225.31855211098446</c:v>
                </c:pt>
                <c:pt idx="1171">
                  <c:v>284.91324246686418</c:v>
                </c:pt>
                <c:pt idx="1172">
                  <c:v>162.25374156390899</c:v>
                </c:pt>
                <c:pt idx="1173">
                  <c:v>194.76172315051372</c:v>
                </c:pt>
                <c:pt idx="1174">
                  <c:v>291.70435755047947</c:v>
                </c:pt>
                <c:pt idx="1175">
                  <c:v>82.549980106414296</c:v>
                </c:pt>
                <c:pt idx="1176">
                  <c:v>161.54325112409424</c:v>
                </c:pt>
                <c:pt idx="1177">
                  <c:v>206.78515329535003</c:v>
                </c:pt>
                <c:pt idx="1178">
                  <c:v>98.559497018577531</c:v>
                </c:pt>
                <c:pt idx="1179">
                  <c:v>139.03391209139954</c:v>
                </c:pt>
                <c:pt idx="1180">
                  <c:v>180.71594058681512</c:v>
                </c:pt>
                <c:pt idx="1181">
                  <c:v>188.42430381453596</c:v>
                </c:pt>
                <c:pt idx="1182">
                  <c:v>162.19987787706486</c:v>
                </c:pt>
                <c:pt idx="1183">
                  <c:v>116.25148590581375</c:v>
                </c:pt>
                <c:pt idx="1184">
                  <c:v>216.33792744039965</c:v>
                </c:pt>
                <c:pt idx="1185">
                  <c:v>218.31673666354618</c:v>
                </c:pt>
                <c:pt idx="1186">
                  <c:v>168.55341573289479</c:v>
                </c:pt>
                <c:pt idx="1187">
                  <c:v>123.91879909017007</c:v>
                </c:pt>
                <c:pt idx="1188">
                  <c:v>190.86318661691621</c:v>
                </c:pt>
                <c:pt idx="1189">
                  <c:v>149.30442421216867</c:v>
                </c:pt>
                <c:pt idx="1190">
                  <c:v>243.9279051029007</c:v>
                </c:pt>
                <c:pt idx="1191">
                  <c:v>108.37950230750721</c:v>
                </c:pt>
                <c:pt idx="1192">
                  <c:v>183.46513388649328</c:v>
                </c:pt>
                <c:pt idx="1193">
                  <c:v>142.18328533359454</c:v>
                </c:pt>
                <c:pt idx="1194">
                  <c:v>159.34701582380512</c:v>
                </c:pt>
                <c:pt idx="1195">
                  <c:v>222.02532977615192</c:v>
                </c:pt>
                <c:pt idx="1196">
                  <c:v>137.34691765392199</c:v>
                </c:pt>
                <c:pt idx="1197">
                  <c:v>217.00991896948835</c:v>
                </c:pt>
                <c:pt idx="1198">
                  <c:v>364.17136743664742</c:v>
                </c:pt>
                <c:pt idx="1199">
                  <c:v>133.32784010315663</c:v>
                </c:pt>
                <c:pt idx="1200">
                  <c:v>180.41160205910273</c:v>
                </c:pt>
                <c:pt idx="1201">
                  <c:v>249.7352106726612</c:v>
                </c:pt>
                <c:pt idx="1202">
                  <c:v>120.8999974548351</c:v>
                </c:pt>
                <c:pt idx="1203">
                  <c:v>251.4224370312877</c:v>
                </c:pt>
                <c:pt idx="1204">
                  <c:v>181.68769020092441</c:v>
                </c:pt>
                <c:pt idx="1205">
                  <c:v>183.99716100218939</c:v>
                </c:pt>
                <c:pt idx="1206">
                  <c:v>159.13509787395014</c:v>
                </c:pt>
                <c:pt idx="1207">
                  <c:v>83.641401033382863</c:v>
                </c:pt>
                <c:pt idx="1208">
                  <c:v>283.52820936532225</c:v>
                </c:pt>
                <c:pt idx="1209">
                  <c:v>177.80086568534898</c:v>
                </c:pt>
                <c:pt idx="1210">
                  <c:v>142.71542840986513</c:v>
                </c:pt>
                <c:pt idx="1211">
                  <c:v>213.68596708241967</c:v>
                </c:pt>
                <c:pt idx="1212">
                  <c:v>219.59102741646348</c:v>
                </c:pt>
                <c:pt idx="1213">
                  <c:v>236.54052074532956</c:v>
                </c:pt>
                <c:pt idx="1214">
                  <c:v>219.84463319284259</c:v>
                </c:pt>
                <c:pt idx="1215">
                  <c:v>218.71622084261617</c:v>
                </c:pt>
                <c:pt idx="1216">
                  <c:v>152.55874177426449</c:v>
                </c:pt>
                <c:pt idx="1217">
                  <c:v>187.08229208612465</c:v>
                </c:pt>
                <c:pt idx="1218">
                  <c:v>238.75014949197066</c:v>
                </c:pt>
                <c:pt idx="1219">
                  <c:v>174.69033923560346</c:v>
                </c:pt>
                <c:pt idx="1220">
                  <c:v>95.404905550531112</c:v>
                </c:pt>
                <c:pt idx="1221">
                  <c:v>232.55889846011996</c:v>
                </c:pt>
                <c:pt idx="1222">
                  <c:v>176.15150045428891</c:v>
                </c:pt>
                <c:pt idx="1223">
                  <c:v>231.99161932978313</c:v>
                </c:pt>
                <c:pt idx="1224">
                  <c:v>190.9709719708917</c:v>
                </c:pt>
                <c:pt idx="1225">
                  <c:v>180.44668013288174</c:v>
                </c:pt>
                <c:pt idx="1226">
                  <c:v>196.61483111092821</c:v>
                </c:pt>
                <c:pt idx="1227">
                  <c:v>146.79295009016641</c:v>
                </c:pt>
                <c:pt idx="1228">
                  <c:v>259.58235073601827</c:v>
                </c:pt>
                <c:pt idx="1229">
                  <c:v>257.10705631325254</c:v>
                </c:pt>
                <c:pt idx="1230">
                  <c:v>89.616617514984682</c:v>
                </c:pt>
                <c:pt idx="1231">
                  <c:v>156.40631363537977</c:v>
                </c:pt>
                <c:pt idx="1232">
                  <c:v>197.64676426319056</c:v>
                </c:pt>
                <c:pt idx="1233">
                  <c:v>235.40062829823</c:v>
                </c:pt>
                <c:pt idx="1234">
                  <c:v>137.94179540098412</c:v>
                </c:pt>
                <c:pt idx="1235">
                  <c:v>94.670643192948774</c:v>
                </c:pt>
                <c:pt idx="1236">
                  <c:v>191.67873733720626</c:v>
                </c:pt>
                <c:pt idx="1237">
                  <c:v>133.68256350047886</c:v>
                </c:pt>
                <c:pt idx="1238">
                  <c:v>261.09331702144118</c:v>
                </c:pt>
                <c:pt idx="1239">
                  <c:v>262.49087386502651</c:v>
                </c:pt>
                <c:pt idx="1240">
                  <c:v>238.80314347450621</c:v>
                </c:pt>
                <c:pt idx="1241">
                  <c:v>161.61821963549301</c:v>
                </c:pt>
                <c:pt idx="1242">
                  <c:v>161.20963255132665</c:v>
                </c:pt>
                <c:pt idx="1243">
                  <c:v>215.13106776154018</c:v>
                </c:pt>
                <c:pt idx="1244">
                  <c:v>205.3270650318882</c:v>
                </c:pt>
                <c:pt idx="1245">
                  <c:v>113.60120697616367</c:v>
                </c:pt>
                <c:pt idx="1246">
                  <c:v>252.55282071128022</c:v>
                </c:pt>
                <c:pt idx="1247">
                  <c:v>215.20041218507686</c:v>
                </c:pt>
                <c:pt idx="1248">
                  <c:v>178.88996740082803</c:v>
                </c:pt>
                <c:pt idx="1249">
                  <c:v>190.94702611226239</c:v>
                </c:pt>
                <c:pt idx="1250">
                  <c:v>241.36448064353317</c:v>
                </c:pt>
                <c:pt idx="1251">
                  <c:v>148.73668123953394</c:v>
                </c:pt>
                <c:pt idx="1252">
                  <c:v>201.89579163314193</c:v>
                </c:pt>
                <c:pt idx="1253">
                  <c:v>116.42160006857011</c:v>
                </c:pt>
                <c:pt idx="1254">
                  <c:v>188.89133502823825</c:v>
                </c:pt>
                <c:pt idx="1255">
                  <c:v>156.46267047457513</c:v>
                </c:pt>
                <c:pt idx="1256">
                  <c:v>201.40052401955472</c:v>
                </c:pt>
                <c:pt idx="1257">
                  <c:v>148.49154058509157</c:v>
                </c:pt>
                <c:pt idx="1258">
                  <c:v>221.92682126813452</c:v>
                </c:pt>
                <c:pt idx="1259">
                  <c:v>67.598487475770526</c:v>
                </c:pt>
                <c:pt idx="1260">
                  <c:v>284.65580999152735</c:v>
                </c:pt>
                <c:pt idx="1261">
                  <c:v>200.78860006804462</c:v>
                </c:pt>
                <c:pt idx="1262">
                  <c:v>94.575555521878414</c:v>
                </c:pt>
                <c:pt idx="1263">
                  <c:v>199.388781993257</c:v>
                </c:pt>
                <c:pt idx="1264">
                  <c:v>254.0992709324928</c:v>
                </c:pt>
                <c:pt idx="1265">
                  <c:v>135.52065456649871</c:v>
                </c:pt>
                <c:pt idx="1266">
                  <c:v>186.76340050631552</c:v>
                </c:pt>
                <c:pt idx="1267">
                  <c:v>121.9786627186113</c:v>
                </c:pt>
                <c:pt idx="1268">
                  <c:v>186.96024358148861</c:v>
                </c:pt>
                <c:pt idx="1269">
                  <c:v>259.78087523952127</c:v>
                </c:pt>
                <c:pt idx="1270">
                  <c:v>251.14274012565147</c:v>
                </c:pt>
                <c:pt idx="1271">
                  <c:v>200.784309526789</c:v>
                </c:pt>
                <c:pt idx="1272">
                  <c:v>202.05419377787621</c:v>
                </c:pt>
                <c:pt idx="1273">
                  <c:v>210.40149977096007</c:v>
                </c:pt>
                <c:pt idx="1274">
                  <c:v>179.04605033407279</c:v>
                </c:pt>
                <c:pt idx="1275">
                  <c:v>151.90715930628357</c:v>
                </c:pt>
                <c:pt idx="1276">
                  <c:v>156.69679487444228</c:v>
                </c:pt>
                <c:pt idx="1277">
                  <c:v>142.85794395589619</c:v>
                </c:pt>
                <c:pt idx="1278">
                  <c:v>115.44242897769436</c:v>
                </c:pt>
                <c:pt idx="1279">
                  <c:v>158.05283783236519</c:v>
                </c:pt>
                <c:pt idx="1280">
                  <c:v>210.68154455831973</c:v>
                </c:pt>
                <c:pt idx="1281">
                  <c:v>289.88655958499294</c:v>
                </c:pt>
                <c:pt idx="1282">
                  <c:v>157.26703099942824</c:v>
                </c:pt>
                <c:pt idx="1283">
                  <c:v>129.69850604320527</c:v>
                </c:pt>
                <c:pt idx="1284">
                  <c:v>248.65770501462976</c:v>
                </c:pt>
                <c:pt idx="1285">
                  <c:v>238.65935236215591</c:v>
                </c:pt>
                <c:pt idx="1286">
                  <c:v>267.93800589046441</c:v>
                </c:pt>
                <c:pt idx="1287">
                  <c:v>175.39984401053516</c:v>
                </c:pt>
                <c:pt idx="1288">
                  <c:v>125.71224533501663</c:v>
                </c:pt>
                <c:pt idx="1289">
                  <c:v>195.79823674546788</c:v>
                </c:pt>
                <c:pt idx="1290">
                  <c:v>222.82493591745151</c:v>
                </c:pt>
                <c:pt idx="1291">
                  <c:v>172.94919120984559</c:v>
                </c:pt>
                <c:pt idx="1292">
                  <c:v>170.47812934804824</c:v>
                </c:pt>
                <c:pt idx="1293">
                  <c:v>236.59826911141863</c:v>
                </c:pt>
                <c:pt idx="1294">
                  <c:v>178.25769236849737</c:v>
                </c:pt>
                <c:pt idx="1295">
                  <c:v>82.694698903360404</c:v>
                </c:pt>
                <c:pt idx="1296">
                  <c:v>74.793609200860374</c:v>
                </c:pt>
                <c:pt idx="1297">
                  <c:v>142.23465586808743</c:v>
                </c:pt>
                <c:pt idx="1298">
                  <c:v>172.78765812960046</c:v>
                </c:pt>
                <c:pt idx="1299">
                  <c:v>190.4086211649701</c:v>
                </c:pt>
                <c:pt idx="1300">
                  <c:v>166.26058527406713</c:v>
                </c:pt>
                <c:pt idx="1301">
                  <c:v>111.74560586339794</c:v>
                </c:pt>
                <c:pt idx="1302">
                  <c:v>202.43605194962583</c:v>
                </c:pt>
                <c:pt idx="1303">
                  <c:v>136.37609572440851</c:v>
                </c:pt>
                <c:pt idx="1304">
                  <c:v>180.47404682845809</c:v>
                </c:pt>
                <c:pt idx="1305">
                  <c:v>164.33679934350948</c:v>
                </c:pt>
                <c:pt idx="1306">
                  <c:v>178.47627805138472</c:v>
                </c:pt>
                <c:pt idx="1307">
                  <c:v>102.31290889321826</c:v>
                </c:pt>
                <c:pt idx="1308">
                  <c:v>223.71400564195937</c:v>
                </c:pt>
                <c:pt idx="1309">
                  <c:v>129.17563981289277</c:v>
                </c:pt>
                <c:pt idx="1310">
                  <c:v>253.13703008549055</c:v>
                </c:pt>
                <c:pt idx="1311">
                  <c:v>268.79565029928926</c:v>
                </c:pt>
                <c:pt idx="1312">
                  <c:v>247.62901875845273</c:v>
                </c:pt>
                <c:pt idx="1313">
                  <c:v>150.42402355873492</c:v>
                </c:pt>
                <c:pt idx="1314">
                  <c:v>237.34088063036324</c:v>
                </c:pt>
                <c:pt idx="1315">
                  <c:v>164.8227901111386</c:v>
                </c:pt>
                <c:pt idx="1316">
                  <c:v>151.46569739925326</c:v>
                </c:pt>
                <c:pt idx="1317">
                  <c:v>242.357798924495</c:v>
                </c:pt>
                <c:pt idx="1318">
                  <c:v>204.0593260514288</c:v>
                </c:pt>
                <c:pt idx="1319">
                  <c:v>164.84319917224639</c:v>
                </c:pt>
                <c:pt idx="1320">
                  <c:v>260.70902367762756</c:v>
                </c:pt>
                <c:pt idx="1321">
                  <c:v>103.77447597391438</c:v>
                </c:pt>
                <c:pt idx="1322">
                  <c:v>164.43495996980346</c:v>
                </c:pt>
                <c:pt idx="1323">
                  <c:v>191.41857978836924</c:v>
                </c:pt>
                <c:pt idx="1324">
                  <c:v>169.27248725522077</c:v>
                </c:pt>
                <c:pt idx="1325">
                  <c:v>166.49511553594493</c:v>
                </c:pt>
                <c:pt idx="1326">
                  <c:v>113.99987943121232</c:v>
                </c:pt>
                <c:pt idx="1327">
                  <c:v>178.45285401534056</c:v>
                </c:pt>
                <c:pt idx="1328">
                  <c:v>110.54205106091104</c:v>
                </c:pt>
                <c:pt idx="1329">
                  <c:v>207.59919652817189</c:v>
                </c:pt>
                <c:pt idx="1330">
                  <c:v>257.51338216621662</c:v>
                </c:pt>
                <c:pt idx="1331">
                  <c:v>177.85948375574662</c:v>
                </c:pt>
                <c:pt idx="1332">
                  <c:v>122.54141938654357</c:v>
                </c:pt>
                <c:pt idx="1333">
                  <c:v>226.19382252712967</c:v>
                </c:pt>
                <c:pt idx="1334">
                  <c:v>241.32435828476446</c:v>
                </c:pt>
                <c:pt idx="1335">
                  <c:v>214.53010208431806</c:v>
                </c:pt>
                <c:pt idx="1336">
                  <c:v>103.07592947327066</c:v>
                </c:pt>
                <c:pt idx="1337">
                  <c:v>184.00893100049871</c:v>
                </c:pt>
                <c:pt idx="1338">
                  <c:v>276.75703950051684</c:v>
                </c:pt>
                <c:pt idx="1339">
                  <c:v>172.1566006833018</c:v>
                </c:pt>
                <c:pt idx="1340">
                  <c:v>151.05415332043776</c:v>
                </c:pt>
                <c:pt idx="1341">
                  <c:v>201.67778575312695</c:v>
                </c:pt>
                <c:pt idx="1342">
                  <c:v>148.571785302629</c:v>
                </c:pt>
                <c:pt idx="1343">
                  <c:v>143.28386714594672</c:v>
                </c:pt>
                <c:pt idx="1344">
                  <c:v>176.66775693185627</c:v>
                </c:pt>
                <c:pt idx="1345">
                  <c:v>168.22107272644644</c:v>
                </c:pt>
                <c:pt idx="1346">
                  <c:v>268.74230843503028</c:v>
                </c:pt>
                <c:pt idx="1347">
                  <c:v>230.20002845412819</c:v>
                </c:pt>
                <c:pt idx="1348">
                  <c:v>158.07858107989887</c:v>
                </c:pt>
                <c:pt idx="1349">
                  <c:v>221.14408739042119</c:v>
                </c:pt>
                <c:pt idx="1350">
                  <c:v>103.92893545911647</c:v>
                </c:pt>
                <c:pt idx="1351">
                  <c:v>159.97221726109274</c:v>
                </c:pt>
                <c:pt idx="1352">
                  <c:v>181.04758782981662</c:v>
                </c:pt>
                <c:pt idx="1353">
                  <c:v>182.10149551094219</c:v>
                </c:pt>
                <c:pt idx="1354">
                  <c:v>98.62907336326316</c:v>
                </c:pt>
                <c:pt idx="1355">
                  <c:v>124.44421645312104</c:v>
                </c:pt>
                <c:pt idx="1356">
                  <c:v>120.4240952571854</c:v>
                </c:pt>
                <c:pt idx="1357">
                  <c:v>295.22399290697649</c:v>
                </c:pt>
                <c:pt idx="1358">
                  <c:v>246.55394827248529</c:v>
                </c:pt>
                <c:pt idx="1359">
                  <c:v>138.68823361888644</c:v>
                </c:pt>
                <c:pt idx="1360">
                  <c:v>229.14061264571501</c:v>
                </c:pt>
                <c:pt idx="1361">
                  <c:v>215.59746119208285</c:v>
                </c:pt>
                <c:pt idx="1362">
                  <c:v>236.90266561941826</c:v>
                </c:pt>
                <c:pt idx="1363">
                  <c:v>188.67350308908499</c:v>
                </c:pt>
                <c:pt idx="1364">
                  <c:v>225.66701363728498</c:v>
                </c:pt>
                <c:pt idx="1365">
                  <c:v>139.98571648669895</c:v>
                </c:pt>
                <c:pt idx="1366">
                  <c:v>184.18113245359564</c:v>
                </c:pt>
                <c:pt idx="1367">
                  <c:v>202.14846972492523</c:v>
                </c:pt>
                <c:pt idx="1368">
                  <c:v>188.42030317471654</c:v>
                </c:pt>
                <c:pt idx="1369">
                  <c:v>221.81202029940323</c:v>
                </c:pt>
                <c:pt idx="1370">
                  <c:v>160.48116822246811</c:v>
                </c:pt>
                <c:pt idx="1371">
                  <c:v>172.0065476999298</c:v>
                </c:pt>
                <c:pt idx="1372">
                  <c:v>264.53340342384763</c:v>
                </c:pt>
                <c:pt idx="1373">
                  <c:v>172.83096940416726</c:v>
                </c:pt>
                <c:pt idx="1374">
                  <c:v>153.27305891303695</c:v>
                </c:pt>
                <c:pt idx="1375">
                  <c:v>252.83298145921435</c:v>
                </c:pt>
                <c:pt idx="1376">
                  <c:v>166.4708217955922</c:v>
                </c:pt>
                <c:pt idx="1377">
                  <c:v>207.85245442282758</c:v>
                </c:pt>
                <c:pt idx="1378">
                  <c:v>227.88928208654397</c:v>
                </c:pt>
                <c:pt idx="1379">
                  <c:v>110.42342339322204</c:v>
                </c:pt>
                <c:pt idx="1380">
                  <c:v>195.00599410064751</c:v>
                </c:pt>
                <c:pt idx="1381">
                  <c:v>121.21958479809109</c:v>
                </c:pt>
                <c:pt idx="1382">
                  <c:v>210.60674998778268</c:v>
                </c:pt>
                <c:pt idx="1383">
                  <c:v>219.46463039028458</c:v>
                </c:pt>
                <c:pt idx="1384">
                  <c:v>225.95320433509187</c:v>
                </c:pt>
                <c:pt idx="1385">
                  <c:v>151.0220322413079</c:v>
                </c:pt>
                <c:pt idx="1386">
                  <c:v>121.34064763784409</c:v>
                </c:pt>
                <c:pt idx="1387">
                  <c:v>172.72069089784054</c:v>
                </c:pt>
                <c:pt idx="1388">
                  <c:v>212.87505478510866</c:v>
                </c:pt>
                <c:pt idx="1389">
                  <c:v>152.15659050198155</c:v>
                </c:pt>
                <c:pt idx="1390">
                  <c:v>138.69368376588682</c:v>
                </c:pt>
                <c:pt idx="1391">
                  <c:v>183.78588083549403</c:v>
                </c:pt>
                <c:pt idx="1392">
                  <c:v>179.02262629802863</c:v>
                </c:pt>
                <c:pt idx="1393">
                  <c:v>254.34673079842469</c:v>
                </c:pt>
                <c:pt idx="1394">
                  <c:v>235.12000370799797</c:v>
                </c:pt>
                <c:pt idx="1395">
                  <c:v>141.05440914107021</c:v>
                </c:pt>
                <c:pt idx="1396">
                  <c:v>184.00504632125376</c:v>
                </c:pt>
                <c:pt idx="1397">
                  <c:v>151.365275541757</c:v>
                </c:pt>
                <c:pt idx="1398">
                  <c:v>235.35134505407768</c:v>
                </c:pt>
                <c:pt idx="1399">
                  <c:v>173.56708713094122</c:v>
                </c:pt>
                <c:pt idx="1400">
                  <c:v>213.8462825766328</c:v>
                </c:pt>
                <c:pt idx="1401">
                  <c:v>134.58867942943471</c:v>
                </c:pt>
                <c:pt idx="1402">
                  <c:v>226.37634447135497</c:v>
                </c:pt>
                <c:pt idx="1403">
                  <c:v>212.55395995438448</c:v>
                </c:pt>
                <c:pt idx="1404">
                  <c:v>73.790782152791508</c:v>
                </c:pt>
                <c:pt idx="1405">
                  <c:v>114.58130575163523</c:v>
                </c:pt>
                <c:pt idx="1406">
                  <c:v>175.20392861995788</c:v>
                </c:pt>
                <c:pt idx="1407">
                  <c:v>258.50623660488054</c:v>
                </c:pt>
                <c:pt idx="1408">
                  <c:v>131.96495547133964</c:v>
                </c:pt>
                <c:pt idx="1409">
                  <c:v>253.00645847863052</c:v>
                </c:pt>
                <c:pt idx="1410">
                  <c:v>177.66420614832896</c:v>
                </c:pt>
                <c:pt idx="1411">
                  <c:v>159.84152969365823</c:v>
                </c:pt>
                <c:pt idx="1412">
                  <c:v>211.71173830196494</c:v>
                </c:pt>
                <c:pt idx="1413">
                  <c:v>159.79932004454895</c:v>
                </c:pt>
                <c:pt idx="1414">
                  <c:v>185.75315198148019</c:v>
                </c:pt>
                <c:pt idx="1415">
                  <c:v>147.68010646519542</c:v>
                </c:pt>
                <c:pt idx="1416">
                  <c:v>163.92322595464066</c:v>
                </c:pt>
                <c:pt idx="1417">
                  <c:v>113.47353438366554</c:v>
                </c:pt>
                <c:pt idx="1418">
                  <c:v>202.53067577839829</c:v>
                </c:pt>
                <c:pt idx="1419">
                  <c:v>181.32079094328219</c:v>
                </c:pt>
                <c:pt idx="1420">
                  <c:v>180.70028590926086</c:v>
                </c:pt>
                <c:pt idx="1421">
                  <c:v>236.02414830718772</c:v>
                </c:pt>
                <c:pt idx="1422">
                  <c:v>192.63807916984661</c:v>
                </c:pt>
                <c:pt idx="1423">
                  <c:v>261.12091563816648</c:v>
                </c:pt>
                <c:pt idx="1424">
                  <c:v>229.36441655445378</c:v>
                </c:pt>
                <c:pt idx="1425">
                  <c:v>130.46071489923634</c:v>
                </c:pt>
                <c:pt idx="1426">
                  <c:v>155.35478314603097</c:v>
                </c:pt>
                <c:pt idx="1427">
                  <c:v>179.17088189249625</c:v>
                </c:pt>
                <c:pt idx="1428">
                  <c:v>166.31317339459201</c:v>
                </c:pt>
                <c:pt idx="1429">
                  <c:v>257.91205462126527</c:v>
                </c:pt>
                <c:pt idx="1430">
                  <c:v>167.23714725201717</c:v>
                </c:pt>
                <c:pt idx="1431">
                  <c:v>215.19043957567192</c:v>
                </c:pt>
                <c:pt idx="1432">
                  <c:v>240.78908427298302</c:v>
                </c:pt>
                <c:pt idx="1433">
                  <c:v>123.92587268521311</c:v>
                </c:pt>
                <c:pt idx="1434">
                  <c:v>159.70643562439363</c:v>
                </c:pt>
                <c:pt idx="1435">
                  <c:v>203.13877303095069</c:v>
                </c:pt>
                <c:pt idx="1436">
                  <c:v>211.97728801751509</c:v>
                </c:pt>
                <c:pt idx="1437">
                  <c:v>124.85204979355331</c:v>
                </c:pt>
                <c:pt idx="1438">
                  <c:v>177.69539954286302</c:v>
                </c:pt>
                <c:pt idx="1439">
                  <c:v>160.70763922441984</c:v>
                </c:pt>
                <c:pt idx="1440">
                  <c:v>230.63882326794555</c:v>
                </c:pt>
                <c:pt idx="1441">
                  <c:v>138.91534240399778</c:v>
                </c:pt>
                <c:pt idx="1442">
                  <c:v>209.43763547591516</c:v>
                </c:pt>
                <c:pt idx="1443">
                  <c:v>178.85094666751684</c:v>
                </c:pt>
                <c:pt idx="1444">
                  <c:v>155.50373450394545</c:v>
                </c:pt>
                <c:pt idx="1445">
                  <c:v>225.55650320980931</c:v>
                </c:pt>
                <c:pt idx="1446">
                  <c:v>206.22251258799224</c:v>
                </c:pt>
                <c:pt idx="1447">
                  <c:v>184.07154971071577</c:v>
                </c:pt>
                <c:pt idx="1448">
                  <c:v>142.11138977741939</c:v>
                </c:pt>
                <c:pt idx="1449">
                  <c:v>107.93746059760451</c:v>
                </c:pt>
                <c:pt idx="1450">
                  <c:v>187.01538283465197</c:v>
                </c:pt>
                <c:pt idx="1451">
                  <c:v>29.830128368921578</c:v>
                </c:pt>
                <c:pt idx="1452">
                  <c:v>203.78490535193123</c:v>
                </c:pt>
                <c:pt idx="1453">
                  <c:v>130.02122432197211</c:v>
                </c:pt>
                <c:pt idx="1454">
                  <c:v>258.07532711012755</c:v>
                </c:pt>
                <c:pt idx="1455">
                  <c:v>115.57265270283096</c:v>
                </c:pt>
                <c:pt idx="1456">
                  <c:v>127.94935673780856</c:v>
                </c:pt>
                <c:pt idx="1457">
                  <c:v>228.17500894205295</c:v>
                </c:pt>
                <c:pt idx="1458">
                  <c:v>168.88123627693858</c:v>
                </c:pt>
                <c:pt idx="1459">
                  <c:v>108.95014429450384</c:v>
                </c:pt>
                <c:pt idx="1460">
                  <c:v>186.31103830528446</c:v>
                </c:pt>
                <c:pt idx="1461">
                  <c:v>282.15755537501536</c:v>
                </c:pt>
                <c:pt idx="1462">
                  <c:v>272.24362202076009</c:v>
                </c:pt>
                <c:pt idx="1463">
                  <c:v>166.79382997579523</c:v>
                </c:pt>
                <c:pt idx="1464">
                  <c:v>219.7124381379399</c:v>
                </c:pt>
                <c:pt idx="1465">
                  <c:v>176.62085087948071</c:v>
                </c:pt>
                <c:pt idx="1466">
                  <c:v>204.55755065966514</c:v>
                </c:pt>
                <c:pt idx="1467">
                  <c:v>143.66711684459005</c:v>
                </c:pt>
                <c:pt idx="1468">
                  <c:v>164.12812828973983</c:v>
                </c:pt>
                <c:pt idx="1469">
                  <c:v>283.04303032171447</c:v>
                </c:pt>
                <c:pt idx="1470">
                  <c:v>162.46084714992321</c:v>
                </c:pt>
                <c:pt idx="1471">
                  <c:v>166.49105691583827</c:v>
                </c:pt>
                <c:pt idx="1472">
                  <c:v>268.46006039675558</c:v>
                </c:pt>
                <c:pt idx="1473">
                  <c:v>121.46901599378907</c:v>
                </c:pt>
                <c:pt idx="1474">
                  <c:v>117.10321632534033</c:v>
                </c:pt>
                <c:pt idx="1475">
                  <c:v>96.031556494999677</c:v>
                </c:pt>
                <c:pt idx="1476">
                  <c:v>79.823051237035543</c:v>
                </c:pt>
                <c:pt idx="1477">
                  <c:v>221.97053840471199</c:v>
                </c:pt>
                <c:pt idx="1478">
                  <c:v>197.29511382109195</c:v>
                </c:pt>
                <c:pt idx="1479">
                  <c:v>177.35169240011601</c:v>
                </c:pt>
                <c:pt idx="1480">
                  <c:v>261.59449862432666</c:v>
                </c:pt>
                <c:pt idx="1481">
                  <c:v>217.47347136595636</c:v>
                </c:pt>
                <c:pt idx="1482">
                  <c:v>169.82631495891837</c:v>
                </c:pt>
                <c:pt idx="1483">
                  <c:v>143.27888084124424</c:v>
                </c:pt>
                <c:pt idx="1484">
                  <c:v>187.27930910215946</c:v>
                </c:pt>
                <c:pt idx="1485">
                  <c:v>187.52769665268715</c:v>
                </c:pt>
                <c:pt idx="1486">
                  <c:v>163.66880845424021</c:v>
                </c:pt>
                <c:pt idx="1487">
                  <c:v>225.492608933273</c:v>
                </c:pt>
                <c:pt idx="1488">
                  <c:v>150.66371406617691</c:v>
                </c:pt>
                <c:pt idx="1489">
                  <c:v>203.15605115654762</c:v>
                </c:pt>
                <c:pt idx="1490">
                  <c:v>120.57043750217417</c:v>
                </c:pt>
                <c:pt idx="1491">
                  <c:v>159.67692365818948</c:v>
                </c:pt>
                <c:pt idx="1492">
                  <c:v>132.01365891261958</c:v>
                </c:pt>
                <c:pt idx="1493">
                  <c:v>122.16454751949641</c:v>
                </c:pt>
                <c:pt idx="1494">
                  <c:v>198.92824457172537</c:v>
                </c:pt>
                <c:pt idx="1495">
                  <c:v>160.29632706675329</c:v>
                </c:pt>
                <c:pt idx="1496">
                  <c:v>219.27016450688825</c:v>
                </c:pt>
                <c:pt idx="1497">
                  <c:v>172.10923078862834</c:v>
                </c:pt>
                <c:pt idx="1498">
                  <c:v>163.28642845990544</c:v>
                </c:pt>
                <c:pt idx="1499">
                  <c:v>106.37964624009328</c:v>
                </c:pt>
                <c:pt idx="1500">
                  <c:v>146.87006387219299</c:v>
                </c:pt>
                <c:pt idx="1501">
                  <c:v>257.61241249681916</c:v>
                </c:pt>
                <c:pt idx="1502">
                  <c:v>167.25726641168876</c:v>
                </c:pt>
                <c:pt idx="1503">
                  <c:v>173.85014689323725</c:v>
                </c:pt>
                <c:pt idx="1504">
                  <c:v>196.24497485863685</c:v>
                </c:pt>
                <c:pt idx="1505">
                  <c:v>197.58878397595254</c:v>
                </c:pt>
                <c:pt idx="1506">
                  <c:v>58.039161558263004</c:v>
                </c:pt>
                <c:pt idx="1507">
                  <c:v>138.62862988360575</c:v>
                </c:pt>
                <c:pt idx="1508">
                  <c:v>186.84213773638476</c:v>
                </c:pt>
                <c:pt idx="1509">
                  <c:v>174.86683122995601</c:v>
                </c:pt>
                <c:pt idx="1510">
                  <c:v>110.8172255041427</c:v>
                </c:pt>
                <c:pt idx="1511">
                  <c:v>128.15251966429059</c:v>
                </c:pt>
                <c:pt idx="1512">
                  <c:v>196.68887193773116</c:v>
                </c:pt>
                <c:pt idx="1513">
                  <c:v>116.73422977735754</c:v>
                </c:pt>
                <c:pt idx="1514">
                  <c:v>205.93353883639793</c:v>
                </c:pt>
                <c:pt idx="1515">
                  <c:v>134.76238836999983</c:v>
                </c:pt>
                <c:pt idx="1516">
                  <c:v>175.21175595873501</c:v>
                </c:pt>
                <c:pt idx="1517">
                  <c:v>156.57979065479594</c:v>
                </c:pt>
                <c:pt idx="1518">
                  <c:v>158.79527541044808</c:v>
                </c:pt>
                <c:pt idx="1519">
                  <c:v>90.06329764786642</c:v>
                </c:pt>
                <c:pt idx="1520">
                  <c:v>190.372789347457</c:v>
                </c:pt>
                <c:pt idx="1521">
                  <c:v>239.05419811824686</c:v>
                </c:pt>
                <c:pt idx="1522">
                  <c:v>134.18710796002415</c:v>
                </c:pt>
                <c:pt idx="1523">
                  <c:v>152.86940015328582</c:v>
                </c:pt>
                <c:pt idx="1524">
                  <c:v>176.7850510529388</c:v>
                </c:pt>
                <c:pt idx="1525">
                  <c:v>69.13983543170616</c:v>
                </c:pt>
                <c:pt idx="1526">
                  <c:v>225.80709401125205</c:v>
                </c:pt>
                <c:pt idx="1527">
                  <c:v>212.41051672375761</c:v>
                </c:pt>
                <c:pt idx="1528">
                  <c:v>213.45346613059519</c:v>
                </c:pt>
                <c:pt idx="1529">
                  <c:v>203.19495592928433</c:v>
                </c:pt>
                <c:pt idx="1530">
                  <c:v>209.876546250307</c:v>
                </c:pt>
                <c:pt idx="1531">
                  <c:v>178.33573383511975</c:v>
                </c:pt>
                <c:pt idx="1532">
                  <c:v>209.14773403972504</c:v>
                </c:pt>
                <c:pt idx="1533">
                  <c:v>143.89799434837187</c:v>
                </c:pt>
                <c:pt idx="1534">
                  <c:v>129.12426927839988</c:v>
                </c:pt>
                <c:pt idx="1535">
                  <c:v>102.03785041056108</c:v>
                </c:pt>
                <c:pt idx="1536">
                  <c:v>175.52125473201158</c:v>
                </c:pt>
                <c:pt idx="1537">
                  <c:v>117.31959875731263</c:v>
                </c:pt>
                <c:pt idx="1538">
                  <c:v>186.8027111410629</c:v>
                </c:pt>
                <c:pt idx="1539">
                  <c:v>224.6565331913007</c:v>
                </c:pt>
                <c:pt idx="1540">
                  <c:v>196.26961648071301</c:v>
                </c:pt>
                <c:pt idx="1541">
                  <c:v>242.03774773894111</c:v>
                </c:pt>
                <c:pt idx="1542">
                  <c:v>106.78643593535526</c:v>
                </c:pt>
                <c:pt idx="1543">
                  <c:v>216.56457238321309</c:v>
                </c:pt>
                <c:pt idx="1544">
                  <c:v>249.03620032971958</c:v>
                </c:pt>
                <c:pt idx="1545">
                  <c:v>172.6497230262612</c:v>
                </c:pt>
                <c:pt idx="1546">
                  <c:v>190.49234469974181</c:v>
                </c:pt>
                <c:pt idx="1547">
                  <c:v>178.48404740987462</c:v>
                </c:pt>
                <c:pt idx="1548">
                  <c:v>215.00258344502072</c:v>
                </c:pt>
                <c:pt idx="1549">
                  <c:v>197.81670448508521</c:v>
                </c:pt>
                <c:pt idx="1550">
                  <c:v>185.17242142450414</c:v>
                </c:pt>
                <c:pt idx="1551">
                  <c:v>244.80166803157772</c:v>
                </c:pt>
                <c:pt idx="1552">
                  <c:v>259.11131888249656</c:v>
                </c:pt>
                <c:pt idx="1553">
                  <c:v>52.810731176286936</c:v>
                </c:pt>
                <c:pt idx="1554">
                  <c:v>122.0827953144908</c:v>
                </c:pt>
                <c:pt idx="1555">
                  <c:v>194.0755264510517</c:v>
                </c:pt>
                <c:pt idx="1556">
                  <c:v>205.75606117716234</c:v>
                </c:pt>
                <c:pt idx="1557">
                  <c:v>131.01431068178499</c:v>
                </c:pt>
                <c:pt idx="1558">
                  <c:v>123.12644048477523</c:v>
                </c:pt>
                <c:pt idx="1559">
                  <c:v>231.72328656044556</c:v>
                </c:pt>
                <c:pt idx="1560">
                  <c:v>106.8520696205087</c:v>
                </c:pt>
                <c:pt idx="1561">
                  <c:v>143.17764725972665</c:v>
                </c:pt>
                <c:pt idx="1562">
                  <c:v>228.67711822953424</c:v>
                </c:pt>
                <c:pt idx="1563">
                  <c:v>171.64689597819233</c:v>
                </c:pt>
                <c:pt idx="1564">
                  <c:v>121.2650413432857</c:v>
                </c:pt>
                <c:pt idx="1565">
                  <c:v>77.344277997035533</c:v>
                </c:pt>
                <c:pt idx="1566">
                  <c:v>178.71434511078405</c:v>
                </c:pt>
                <c:pt idx="1567">
                  <c:v>254.00951744784834</c:v>
                </c:pt>
                <c:pt idx="1568">
                  <c:v>197.76284079824109</c:v>
                </c:pt>
                <c:pt idx="1569">
                  <c:v>157.16353618670837</c:v>
                </c:pt>
                <c:pt idx="1570">
                  <c:v>201.02620328514604</c:v>
                </c:pt>
                <c:pt idx="1571">
                  <c:v>160.40556192790973</c:v>
                </c:pt>
                <c:pt idx="1572">
                  <c:v>312.22845154814422</c:v>
                </c:pt>
                <c:pt idx="1573">
                  <c:v>102.31290889321826</c:v>
                </c:pt>
                <c:pt idx="1574">
                  <c:v>243.40909749269485</c:v>
                </c:pt>
                <c:pt idx="1575">
                  <c:v>201.97278945459402</c:v>
                </c:pt>
                <c:pt idx="1576">
                  <c:v>270.42095371114556</c:v>
                </c:pt>
                <c:pt idx="1577">
                  <c:v>183.68418341167853</c:v>
                </c:pt>
                <c:pt idx="1578">
                  <c:v>104.59895565843908</c:v>
                </c:pt>
                <c:pt idx="1579">
                  <c:v>170.33520794000651</c:v>
                </c:pt>
                <c:pt idx="1580">
                  <c:v>226.32335048881941</c:v>
                </c:pt>
                <c:pt idx="1581">
                  <c:v>191.0109203887987</c:v>
                </c:pt>
                <c:pt idx="1582">
                  <c:v>276.47548722568899</c:v>
                </c:pt>
                <c:pt idx="1583">
                  <c:v>201.98137053710525</c:v>
                </c:pt>
                <c:pt idx="1584">
                  <c:v>219.83941496699117</c:v>
                </c:pt>
                <c:pt idx="1585">
                  <c:v>93.624678811174817</c:v>
                </c:pt>
                <c:pt idx="1586">
                  <c:v>147.24971879302757</c:v>
                </c:pt>
                <c:pt idx="1587">
                  <c:v>193.65447360512917</c:v>
                </c:pt>
                <c:pt idx="1588">
                  <c:v>114.39437730557984</c:v>
                </c:pt>
                <c:pt idx="1589">
                  <c:v>81.437222433742136</c:v>
                </c:pt>
                <c:pt idx="1590">
                  <c:v>184.14593841924216</c:v>
                </c:pt>
                <c:pt idx="1591">
                  <c:v>117.77381632753531</c:v>
                </c:pt>
                <c:pt idx="1592">
                  <c:v>207.53147555267788</c:v>
                </c:pt>
                <c:pt idx="1593">
                  <c:v>189.66479205999349</c:v>
                </c:pt>
                <c:pt idx="1594">
                  <c:v>189.90720764093567</c:v>
                </c:pt>
                <c:pt idx="1595">
                  <c:v>184.32602519140346</c:v>
                </c:pt>
                <c:pt idx="1596">
                  <c:v>241.81753860801109</c:v>
                </c:pt>
                <c:pt idx="1597">
                  <c:v>156.56251252919901</c:v>
                </c:pt>
                <c:pt idx="1598">
                  <c:v>183.2696823382139</c:v>
                </c:pt>
                <c:pt idx="1599">
                  <c:v>244.23717195502832</c:v>
                </c:pt>
                <c:pt idx="1600">
                  <c:v>228.1079837300058</c:v>
                </c:pt>
                <c:pt idx="1601">
                  <c:v>176.3548953019199</c:v>
                </c:pt>
                <c:pt idx="1602">
                  <c:v>82.135305092087947</c:v>
                </c:pt>
                <c:pt idx="1603">
                  <c:v>292.44557754253037</c:v>
                </c:pt>
                <c:pt idx="1604">
                  <c:v>173.59462776737928</c:v>
                </c:pt>
                <c:pt idx="1605">
                  <c:v>239.44486929365667</c:v>
                </c:pt>
                <c:pt idx="1606">
                  <c:v>119.43263234541519</c:v>
                </c:pt>
                <c:pt idx="1607">
                  <c:v>164.78202996921027</c:v>
                </c:pt>
                <c:pt idx="1608">
                  <c:v>176.70295096620976</c:v>
                </c:pt>
                <c:pt idx="1609">
                  <c:v>183.34001242663362</c:v>
                </c:pt>
                <c:pt idx="1610">
                  <c:v>254.4144517739187</c:v>
                </c:pt>
                <c:pt idx="1611">
                  <c:v>259.86042419361183</c:v>
                </c:pt>
                <c:pt idx="1612">
                  <c:v>106.55613823444583</c:v>
                </c:pt>
                <c:pt idx="1613">
                  <c:v>129.73027924061171</c:v>
                </c:pt>
                <c:pt idx="1614">
                  <c:v>246.07236400668626</c:v>
                </c:pt>
                <c:pt idx="1615">
                  <c:v>218.85688101945561</c:v>
                </c:pt>
                <c:pt idx="1616">
                  <c:v>102.42469488701317</c:v>
                </c:pt>
                <c:pt idx="1617">
                  <c:v>164.43084336940956</c:v>
                </c:pt>
                <c:pt idx="1618">
                  <c:v>202.53067577839829</c:v>
                </c:pt>
                <c:pt idx="1619">
                  <c:v>148.83547964898753</c:v>
                </c:pt>
                <c:pt idx="1620">
                  <c:v>310.50666893832386</c:v>
                </c:pt>
                <c:pt idx="1621">
                  <c:v>256.69377282581991</c:v>
                </c:pt>
                <c:pt idx="1622">
                  <c:v>142.88333932170644</c:v>
                </c:pt>
                <c:pt idx="1623">
                  <c:v>123.22083239239873</c:v>
                </c:pt>
                <c:pt idx="1624">
                  <c:v>113.13411778217414</c:v>
                </c:pt>
                <c:pt idx="1625">
                  <c:v>187.55929590923188</c:v>
                </c:pt>
                <c:pt idx="1626">
                  <c:v>195.74501084178337</c:v>
                </c:pt>
                <c:pt idx="1627">
                  <c:v>98.62907336326316</c:v>
                </c:pt>
                <c:pt idx="1628">
                  <c:v>172.10528812909615</c:v>
                </c:pt>
                <c:pt idx="1629">
                  <c:v>110.8564201783156</c:v>
                </c:pt>
                <c:pt idx="1630">
                  <c:v>203.76322072450421</c:v>
                </c:pt>
                <c:pt idx="1631">
                  <c:v>286.41469998518005</c:v>
                </c:pt>
                <c:pt idx="1632">
                  <c:v>146.88931332755601</c:v>
                </c:pt>
                <c:pt idx="1633">
                  <c:v>123.20622136001475</c:v>
                </c:pt>
                <c:pt idx="1634">
                  <c:v>123.87589367761393</c:v>
                </c:pt>
                <c:pt idx="1635">
                  <c:v>183.54340727426461</c:v>
                </c:pt>
                <c:pt idx="1636">
                  <c:v>224.24591679708101</c:v>
                </c:pt>
                <c:pt idx="1637">
                  <c:v>122.04568793065846</c:v>
                </c:pt>
                <c:pt idx="1638">
                  <c:v>193.9053543080081</c:v>
                </c:pt>
                <c:pt idx="1639">
                  <c:v>191.00291910915985</c:v>
                </c:pt>
                <c:pt idx="1640">
                  <c:v>203.41580284337397</c:v>
                </c:pt>
                <c:pt idx="1641">
                  <c:v>25.82624165341258</c:v>
                </c:pt>
                <c:pt idx="1642">
                  <c:v>207.59015160336276</c:v>
                </c:pt>
                <c:pt idx="1643">
                  <c:v>197.92043121895404</c:v>
                </c:pt>
                <c:pt idx="1644">
                  <c:v>279.64492164726835</c:v>
                </c:pt>
                <c:pt idx="1645">
                  <c:v>148.01795759893139</c:v>
                </c:pt>
                <c:pt idx="1646">
                  <c:v>242.42378049137187</c:v>
                </c:pt>
                <c:pt idx="1647">
                  <c:v>226.05872845786507</c:v>
                </c:pt>
                <c:pt idx="1648">
                  <c:v>148.69435562985018</c:v>
                </c:pt>
                <c:pt idx="1649">
                  <c:v>223.69707539808587</c:v>
                </c:pt>
                <c:pt idx="1650">
                  <c:v>142.18844557915872</c:v>
                </c:pt>
                <c:pt idx="1651">
                  <c:v>144.41743974173733</c:v>
                </c:pt>
                <c:pt idx="1652">
                  <c:v>208.69867671506654</c:v>
                </c:pt>
                <c:pt idx="1653">
                  <c:v>124.82410329510458</c:v>
                </c:pt>
                <c:pt idx="1654">
                  <c:v>211.97728801751509</c:v>
                </c:pt>
                <c:pt idx="1655">
                  <c:v>201.27702600773773</c:v>
                </c:pt>
                <c:pt idx="1656">
                  <c:v>143.64195339992875</c:v>
                </c:pt>
                <c:pt idx="1657">
                  <c:v>174.3921466183383</c:v>
                </c:pt>
                <c:pt idx="1658">
                  <c:v>167.52275814695167</c:v>
                </c:pt>
                <c:pt idx="1659">
                  <c:v>254.30150617437903</c:v>
                </c:pt>
                <c:pt idx="1660">
                  <c:v>144.71540043785353</c:v>
                </c:pt>
                <c:pt idx="1661">
                  <c:v>130.91528035118245</c:v>
                </c:pt>
                <c:pt idx="1662">
                  <c:v>199.10392484205659</c:v>
                </c:pt>
                <c:pt idx="1663">
                  <c:v>160.25005879753735</c:v>
                </c:pt>
                <c:pt idx="1664">
                  <c:v>203.85459765719133</c:v>
                </c:pt>
                <c:pt idx="1665">
                  <c:v>154.29710674623493</c:v>
                </c:pt>
                <c:pt idx="1666">
                  <c:v>144.79958781492314</c:v>
                </c:pt>
                <c:pt idx="1667">
                  <c:v>172.52750058076344</c:v>
                </c:pt>
                <c:pt idx="1668">
                  <c:v>250.15475603111554</c:v>
                </c:pt>
                <c:pt idx="1669">
                  <c:v>182.13663156500843</c:v>
                </c:pt>
                <c:pt idx="1670">
                  <c:v>180.34915728974738</c:v>
                </c:pt>
                <c:pt idx="1671">
                  <c:v>116.10641922714422</c:v>
                </c:pt>
                <c:pt idx="1672">
                  <c:v>157.41772176595987</c:v>
                </c:pt>
                <c:pt idx="1673">
                  <c:v>254.22265298373532</c:v>
                </c:pt>
                <c:pt idx="1674">
                  <c:v>212.03422465958283</c:v>
                </c:pt>
                <c:pt idx="1675">
                  <c:v>217.52971224457724</c:v>
                </c:pt>
                <c:pt idx="1676">
                  <c:v>335.75453289784491</c:v>
                </c:pt>
                <c:pt idx="1677">
                  <c:v>206.72253458513296</c:v>
                </c:pt>
                <c:pt idx="1678">
                  <c:v>217.20815357155516</c:v>
                </c:pt>
                <c:pt idx="1679">
                  <c:v>183.91111825592816</c:v>
                </c:pt>
                <c:pt idx="1680">
                  <c:v>169.18870574016182</c:v>
                </c:pt>
                <c:pt idx="1681">
                  <c:v>182.1795949578518</c:v>
                </c:pt>
                <c:pt idx="1682">
                  <c:v>191.30256123360596</c:v>
                </c:pt>
                <c:pt idx="1683">
                  <c:v>226.11740450854995</c:v>
                </c:pt>
                <c:pt idx="1684">
                  <c:v>195.44246970297536</c:v>
                </c:pt>
                <c:pt idx="1685">
                  <c:v>223.1309558734938</c:v>
                </c:pt>
                <c:pt idx="1686">
                  <c:v>226.06464244716335</c:v>
                </c:pt>
                <c:pt idx="1687">
                  <c:v>193.76776708639227</c:v>
                </c:pt>
                <c:pt idx="1688">
                  <c:v>200.90734369630809</c:v>
                </c:pt>
                <c:pt idx="1689">
                  <c:v>260.62715551204747</c:v>
                </c:pt>
                <c:pt idx="1690">
                  <c:v>126.1229776898108</c:v>
                </c:pt>
                <c:pt idx="1691">
                  <c:v>211.92974418197991</c:v>
                </c:pt>
                <c:pt idx="1692">
                  <c:v>223.42178499427973</c:v>
                </c:pt>
                <c:pt idx="1693">
                  <c:v>156.4279982628068</c:v>
                </c:pt>
                <c:pt idx="1694">
                  <c:v>167.24920715176268</c:v>
                </c:pt>
                <c:pt idx="1695">
                  <c:v>156.40631363537977</c:v>
                </c:pt>
                <c:pt idx="1696">
                  <c:v>163.80836700562213</c:v>
                </c:pt>
                <c:pt idx="1697">
                  <c:v>166.72529727627989</c:v>
                </c:pt>
                <c:pt idx="1698">
                  <c:v>166.83824287581956</c:v>
                </c:pt>
                <c:pt idx="1699">
                  <c:v>233.25385018295492</c:v>
                </c:pt>
                <c:pt idx="1700">
                  <c:v>200.36957653217542</c:v>
                </c:pt>
                <c:pt idx="1701">
                  <c:v>200.21331965806894</c:v>
                </c:pt>
                <c:pt idx="1702">
                  <c:v>141.40333450966864</c:v>
                </c:pt>
                <c:pt idx="1703">
                  <c:v>254.68695912393741</c:v>
                </c:pt>
                <c:pt idx="1704">
                  <c:v>209.82094315484574</c:v>
                </c:pt>
                <c:pt idx="1705">
                  <c:v>204.28191237413557</c:v>
                </c:pt>
                <c:pt idx="1706">
                  <c:v>122.09021679125726</c:v>
                </c:pt>
                <c:pt idx="1707">
                  <c:v>145.41591826826334</c:v>
                </c:pt>
                <c:pt idx="1708">
                  <c:v>201.11966750817373</c:v>
                </c:pt>
                <c:pt idx="1709">
                  <c:v>132.72565683990251</c:v>
                </c:pt>
                <c:pt idx="1710">
                  <c:v>199.90138571272837</c:v>
                </c:pt>
                <c:pt idx="1711">
                  <c:v>226.49450829674606</c:v>
                </c:pt>
                <c:pt idx="1712">
                  <c:v>96.808492343989201</c:v>
                </c:pt>
                <c:pt idx="1713">
                  <c:v>121.15882145706564</c:v>
                </c:pt>
                <c:pt idx="1714">
                  <c:v>133.09615087535349</c:v>
                </c:pt>
                <c:pt idx="1715">
                  <c:v>261.56643616530346</c:v>
                </c:pt>
                <c:pt idx="1716">
                  <c:v>116.86886000432423</c:v>
                </c:pt>
                <c:pt idx="1717">
                  <c:v>285.66930541244801</c:v>
                </c:pt>
                <c:pt idx="1718">
                  <c:v>185.30966076439654</c:v>
                </c:pt>
                <c:pt idx="1719">
                  <c:v>85.177646724041551</c:v>
                </c:pt>
                <c:pt idx="1720">
                  <c:v>168.94518853376212</c:v>
                </c:pt>
                <c:pt idx="1721">
                  <c:v>115.12829178143875</c:v>
                </c:pt>
                <c:pt idx="1722">
                  <c:v>232.96534027365851</c:v>
                </c:pt>
                <c:pt idx="1723">
                  <c:v>209.21667260125105</c:v>
                </c:pt>
                <c:pt idx="1724">
                  <c:v>198.49420414146152</c:v>
                </c:pt>
                <c:pt idx="1725">
                  <c:v>139.58640624849068</c:v>
                </c:pt>
                <c:pt idx="1726">
                  <c:v>137.49070876627229</c:v>
                </c:pt>
                <c:pt idx="1727">
                  <c:v>164.1404201106343</c:v>
                </c:pt>
                <c:pt idx="1728">
                  <c:v>128.87982438740437</c:v>
                </c:pt>
                <c:pt idx="1729">
                  <c:v>139.24901895705261</c:v>
                </c:pt>
                <c:pt idx="1730">
                  <c:v>169.50371264072601</c:v>
                </c:pt>
                <c:pt idx="1731">
                  <c:v>184.77253138342348</c:v>
                </c:pt>
                <c:pt idx="1732">
                  <c:v>258.29008609405719</c:v>
                </c:pt>
                <c:pt idx="1733">
                  <c:v>98.87908436183352</c:v>
                </c:pt>
                <c:pt idx="1734">
                  <c:v>176.84761178286863</c:v>
                </c:pt>
                <c:pt idx="1735">
                  <c:v>136.73499370241188</c:v>
                </c:pt>
                <c:pt idx="1736">
                  <c:v>202.92702902195742</c:v>
                </c:pt>
                <c:pt idx="1737">
                  <c:v>98.081275609438308</c:v>
                </c:pt>
                <c:pt idx="1738">
                  <c:v>219.17055437341332</c:v>
                </c:pt>
                <c:pt idx="1739">
                  <c:v>199.00350298456033</c:v>
                </c:pt>
                <c:pt idx="1740">
                  <c:v>180.51695224101422</c:v>
                </c:pt>
                <c:pt idx="1741">
                  <c:v>155.30213704521884</c:v>
                </c:pt>
                <c:pt idx="1742">
                  <c:v>259.82053375599207</c:v>
                </c:pt>
                <c:pt idx="1743">
                  <c:v>212.65438181188074</c:v>
                </c:pt>
                <c:pt idx="1744">
                  <c:v>146.4207166460983</c:v>
                </c:pt>
                <c:pt idx="1745">
                  <c:v>197.99928440959775</c:v>
                </c:pt>
                <c:pt idx="1746">
                  <c:v>140.09176243205729</c:v>
                </c:pt>
                <c:pt idx="1747">
                  <c:v>143.07125343264488</c:v>
                </c:pt>
                <c:pt idx="1748">
                  <c:v>193.83653170705657</c:v>
                </c:pt>
                <c:pt idx="1749">
                  <c:v>199.34686224558391</c:v>
                </c:pt>
                <c:pt idx="1750">
                  <c:v>145.88092017191229</c:v>
                </c:pt>
                <c:pt idx="1751">
                  <c:v>128.87344655580819</c:v>
                </c:pt>
                <c:pt idx="1752">
                  <c:v>111.76462339761201</c:v>
                </c:pt>
                <c:pt idx="1753">
                  <c:v>169.79442580093746</c:v>
                </c:pt>
                <c:pt idx="1754">
                  <c:v>153.69730067475757</c:v>
                </c:pt>
                <c:pt idx="1755">
                  <c:v>217.84234195336467</c:v>
                </c:pt>
                <c:pt idx="1756">
                  <c:v>156.28026449092431</c:v>
                </c:pt>
                <c:pt idx="1757">
                  <c:v>169.00908281029842</c:v>
                </c:pt>
                <c:pt idx="1758">
                  <c:v>191.25461153606011</c:v>
                </c:pt>
                <c:pt idx="1759">
                  <c:v>127.69911381808924</c:v>
                </c:pt>
                <c:pt idx="1760">
                  <c:v>163.47567611745035</c:v>
                </c:pt>
                <c:pt idx="1761">
                  <c:v>273.53449513582746</c:v>
                </c:pt>
                <c:pt idx="1762">
                  <c:v>248.59995664854068</c:v>
                </c:pt>
                <c:pt idx="1763">
                  <c:v>256.85124728595838</c:v>
                </c:pt>
                <c:pt idx="1764">
                  <c:v>207.53147555267788</c:v>
                </c:pt>
                <c:pt idx="1765">
                  <c:v>125.86334196355892</c:v>
                </c:pt>
                <c:pt idx="1766">
                  <c:v>143.76759668237355</c:v>
                </c:pt>
                <c:pt idx="1767">
                  <c:v>139.45809587283293</c:v>
                </c:pt>
                <c:pt idx="1768">
                  <c:v>185.16059344590758</c:v>
                </c:pt>
                <c:pt idx="1769">
                  <c:v>142.6899170834804</c:v>
                </c:pt>
                <c:pt idx="1770">
                  <c:v>162.00489017108339</c:v>
                </c:pt>
                <c:pt idx="1771">
                  <c:v>133.94127154213493</c:v>
                </c:pt>
                <c:pt idx="1772">
                  <c:v>115.95219166309107</c:v>
                </c:pt>
                <c:pt idx="1773">
                  <c:v>197.59707515702758</c:v>
                </c:pt>
                <c:pt idx="1774">
                  <c:v>155.32846009562491</c:v>
                </c:pt>
                <c:pt idx="1775">
                  <c:v>180.46621948968095</c:v>
                </c:pt>
                <c:pt idx="1776">
                  <c:v>197.9743528860854</c:v>
                </c:pt>
                <c:pt idx="1777">
                  <c:v>176.95313590564183</c:v>
                </c:pt>
                <c:pt idx="1778">
                  <c:v>206.34728616612847</c:v>
                </c:pt>
                <c:pt idx="1779">
                  <c:v>263.48790288437158</c:v>
                </c:pt>
                <c:pt idx="1780">
                  <c:v>189.5536438493582</c:v>
                </c:pt>
                <c:pt idx="1781">
                  <c:v>203.45053303542954</c:v>
                </c:pt>
                <c:pt idx="1782">
                  <c:v>189.24408709579438</c:v>
                </c:pt>
                <c:pt idx="1783">
                  <c:v>162.15842197168968</c:v>
                </c:pt>
                <c:pt idx="1784">
                  <c:v>224.08693484947435</c:v>
                </c:pt>
                <c:pt idx="1785">
                  <c:v>221.99245495328796</c:v>
                </c:pt>
                <c:pt idx="1786">
                  <c:v>104.236230981478</c:v>
                </c:pt>
                <c:pt idx="1787">
                  <c:v>173.62611106334953</c:v>
                </c:pt>
                <c:pt idx="1788">
                  <c:v>171.24729583854787</c:v>
                </c:pt>
                <c:pt idx="1789">
                  <c:v>167.17273115289572</c:v>
                </c:pt>
                <c:pt idx="1790">
                  <c:v>163.87811729116947</c:v>
                </c:pt>
                <c:pt idx="1791">
                  <c:v>171.91963524936</c:v>
                </c:pt>
                <c:pt idx="1792">
                  <c:v>244.28900633181911</c:v>
                </c:pt>
                <c:pt idx="1793">
                  <c:v>150.60851683272631</c:v>
                </c:pt>
                <c:pt idx="1794">
                  <c:v>147.30723523796769</c:v>
                </c:pt>
                <c:pt idx="1795">
                  <c:v>123.53868032703758</c:v>
                </c:pt>
                <c:pt idx="1796">
                  <c:v>256.14226433361182</c:v>
                </c:pt>
                <c:pt idx="1797">
                  <c:v>145.2045221409935</c:v>
                </c:pt>
                <c:pt idx="1798">
                  <c:v>219.30170578314574</c:v>
                </c:pt>
                <c:pt idx="1799">
                  <c:v>170.91448898980161</c:v>
                </c:pt>
                <c:pt idx="1800">
                  <c:v>137.99652879213681</c:v>
                </c:pt>
                <c:pt idx="1801">
                  <c:v>225.74864988171612</c:v>
                </c:pt>
                <c:pt idx="1802">
                  <c:v>158.17691564705456</c:v>
                </c:pt>
                <c:pt idx="1803">
                  <c:v>213.40511057103868</c:v>
                </c:pt>
                <c:pt idx="1804">
                  <c:v>104.34198702540016</c:v>
                </c:pt>
                <c:pt idx="1805">
                  <c:v>188.91904960553802</c:v>
                </c:pt>
                <c:pt idx="1806">
                  <c:v>211.4471162710106</c:v>
                </c:pt>
                <c:pt idx="1807">
                  <c:v>177.74230559523858</c:v>
                </c:pt>
                <c:pt idx="1808">
                  <c:v>159.11387708882103</c:v>
                </c:pt>
                <c:pt idx="1809">
                  <c:v>175.32151264247659</c:v>
                </c:pt>
                <c:pt idx="1810">
                  <c:v>166.60817709605908</c:v>
                </c:pt>
                <c:pt idx="1811">
                  <c:v>59.803617659490556</c:v>
                </c:pt>
                <c:pt idx="1812">
                  <c:v>179.94735389918787</c:v>
                </c:pt>
                <c:pt idx="1813">
                  <c:v>232.97879170029773</c:v>
                </c:pt>
                <c:pt idx="1814">
                  <c:v>168.05675659241388</c:v>
                </c:pt>
                <c:pt idx="1815">
                  <c:v>133.39903989588493</c:v>
                </c:pt>
                <c:pt idx="1816">
                  <c:v>139.12007079823525</c:v>
                </c:pt>
                <c:pt idx="1817">
                  <c:v>183.2149489470612</c:v>
                </c:pt>
                <c:pt idx="1818">
                  <c:v>179.29188675196201</c:v>
                </c:pt>
                <c:pt idx="1819">
                  <c:v>271.68840279016877</c:v>
                </c:pt>
                <c:pt idx="1820">
                  <c:v>192.48124249286775</c:v>
                </c:pt>
                <c:pt idx="1821">
                  <c:v>187.07446474734752</c:v>
                </c:pt>
                <c:pt idx="1822">
                  <c:v>202.30721975138295</c:v>
                </c:pt>
                <c:pt idx="1823">
                  <c:v>133.09012092548073</c:v>
                </c:pt>
                <c:pt idx="1824">
                  <c:v>123.84725141571835</c:v>
                </c:pt>
                <c:pt idx="1825">
                  <c:v>134.54809322836809</c:v>
                </c:pt>
                <c:pt idx="1826">
                  <c:v>197.73379267433484</c:v>
                </c:pt>
                <c:pt idx="1827">
                  <c:v>241.42895472294185</c:v>
                </c:pt>
                <c:pt idx="1828">
                  <c:v>196.05624902367708</c:v>
                </c:pt>
                <c:pt idx="1829">
                  <c:v>192.97227754548658</c:v>
                </c:pt>
                <c:pt idx="1830">
                  <c:v>198.82376409412245</c:v>
                </c:pt>
                <c:pt idx="1831">
                  <c:v>174.5804665912874</c:v>
                </c:pt>
                <c:pt idx="1832">
                  <c:v>109.41062373574823</c:v>
                </c:pt>
                <c:pt idx="1833">
                  <c:v>224.22887059263303</c:v>
                </c:pt>
                <c:pt idx="1834">
                  <c:v>256.48875453014625</c:v>
                </c:pt>
                <c:pt idx="1835">
                  <c:v>236.08839046544745</c:v>
                </c:pt>
                <c:pt idx="1836">
                  <c:v>87.655956121743657</c:v>
                </c:pt>
                <c:pt idx="1837">
                  <c:v>174.06623942377337</c:v>
                </c:pt>
                <c:pt idx="1838">
                  <c:v>171.46495383683941</c:v>
                </c:pt>
                <c:pt idx="1839">
                  <c:v>137.20289462042274</c:v>
                </c:pt>
                <c:pt idx="1840">
                  <c:v>89.691528046096209</c:v>
                </c:pt>
                <c:pt idx="1841">
                  <c:v>228.76953880739165</c:v>
                </c:pt>
                <c:pt idx="1842">
                  <c:v>238.00649432785576</c:v>
                </c:pt>
                <c:pt idx="1843">
                  <c:v>300.96264981664717</c:v>
                </c:pt>
                <c:pt idx="1844">
                  <c:v>246.3897480990272</c:v>
                </c:pt>
                <c:pt idx="1845">
                  <c:v>234.09560799307656</c:v>
                </c:pt>
                <c:pt idx="1846">
                  <c:v>261.56643616530346</c:v>
                </c:pt>
                <c:pt idx="1847">
                  <c:v>153.16556346049765</c:v>
                </c:pt>
                <c:pt idx="1848">
                  <c:v>178.28888576303143</c:v>
                </c:pt>
                <c:pt idx="1849">
                  <c:v>155.97992660303134</c:v>
                </c:pt>
                <c:pt idx="1850">
                  <c:v>207.99299863909255</c:v>
                </c:pt>
                <c:pt idx="1851">
                  <c:v>132.76763456786284</c:v>
                </c:pt>
                <c:pt idx="1852">
                  <c:v>176.02237835460983</c:v>
                </c:pt>
                <c:pt idx="1853">
                  <c:v>130.80349435738754</c:v>
                </c:pt>
                <c:pt idx="1854">
                  <c:v>232.58545343167498</c:v>
                </c:pt>
                <c:pt idx="1855">
                  <c:v>177.66809082757391</c:v>
                </c:pt>
                <c:pt idx="1856">
                  <c:v>83.524512774311006</c:v>
                </c:pt>
                <c:pt idx="1857">
                  <c:v>118.27186699490994</c:v>
                </c:pt>
                <c:pt idx="1858">
                  <c:v>290.40930985473096</c:v>
                </c:pt>
                <c:pt idx="1859">
                  <c:v>192.07961304316996</c:v>
                </c:pt>
                <c:pt idx="1860">
                  <c:v>225.83040208672173</c:v>
                </c:pt>
                <c:pt idx="1861">
                  <c:v>159.4739926528564</c:v>
                </c:pt>
                <c:pt idx="1862">
                  <c:v>200.9540178275347</c:v>
                </c:pt>
                <c:pt idx="1863">
                  <c:v>103.27004747494357</c:v>
                </c:pt>
                <c:pt idx="1864">
                  <c:v>120.34686551458435</c:v>
                </c:pt>
                <c:pt idx="1865">
                  <c:v>195.37306729915144</c:v>
                </c:pt>
                <c:pt idx="1866">
                  <c:v>132.7736645177356</c:v>
                </c:pt>
                <c:pt idx="1867">
                  <c:v>212.55395995438448</c:v>
                </c:pt>
                <c:pt idx="1868">
                  <c:v>202.74589860462584</c:v>
                </c:pt>
                <c:pt idx="1869">
                  <c:v>183.86415422326536</c:v>
                </c:pt>
                <c:pt idx="1870">
                  <c:v>261.01052117126528</c:v>
                </c:pt>
                <c:pt idx="1871">
                  <c:v>159.05021473343368</c:v>
                </c:pt>
                <c:pt idx="1872">
                  <c:v>256.70583272556541</c:v>
                </c:pt>
                <c:pt idx="1873">
                  <c:v>139.6291377201851</c:v>
                </c:pt>
                <c:pt idx="1874">
                  <c:v>175.39201667175803</c:v>
                </c:pt>
                <c:pt idx="1875">
                  <c:v>121.95628232773743</c:v>
                </c:pt>
                <c:pt idx="1876">
                  <c:v>158.68464902239793</c:v>
                </c:pt>
                <c:pt idx="1877">
                  <c:v>151.23273260513088</c:v>
                </c:pt>
                <c:pt idx="1878">
                  <c:v>200.06146928579255</c:v>
                </c:pt>
                <c:pt idx="1879">
                  <c:v>188.48361764838046</c:v>
                </c:pt>
                <c:pt idx="1880">
                  <c:v>159.53748106738203</c:v>
                </c:pt>
                <c:pt idx="1881">
                  <c:v>151.69808239050326</c:v>
                </c:pt>
                <c:pt idx="1882">
                  <c:v>195.59368229209213</c:v>
                </c:pt>
                <c:pt idx="1883">
                  <c:v>194.50968284189003</c:v>
                </c:pt>
                <c:pt idx="1884">
                  <c:v>211.78751853738504</c:v>
                </c:pt>
                <c:pt idx="1885">
                  <c:v>171.37392478587572</c:v>
                </c:pt>
                <c:pt idx="1886">
                  <c:v>190.07424884846841</c:v>
                </c:pt>
                <c:pt idx="1887">
                  <c:v>193.68276798530133</c:v>
                </c:pt>
                <c:pt idx="1888">
                  <c:v>94.938280198839493</c:v>
                </c:pt>
                <c:pt idx="1889">
                  <c:v>246.03630026802421</c:v>
                </c:pt>
                <c:pt idx="1890">
                  <c:v>88.817649156844709</c:v>
                </c:pt>
                <c:pt idx="1891">
                  <c:v>155.91011833719676</c:v>
                </c:pt>
                <c:pt idx="1892">
                  <c:v>189.76411229203222</c:v>
                </c:pt>
                <c:pt idx="1893">
                  <c:v>183.13284886033216</c:v>
                </c:pt>
                <c:pt idx="1894">
                  <c:v>257.02170933043817</c:v>
                </c:pt>
                <c:pt idx="1895">
                  <c:v>133.12583678241936</c:v>
                </c:pt>
                <c:pt idx="1896">
                  <c:v>222.29986643622397</c:v>
                </c:pt>
                <c:pt idx="1897">
                  <c:v>103.11234109365614</c:v>
                </c:pt>
                <c:pt idx="1898">
                  <c:v>236.64163836627267</c:v>
                </c:pt>
                <c:pt idx="1899">
                  <c:v>139.89538319918211</c:v>
                </c:pt>
                <c:pt idx="1900">
                  <c:v>203.94597458987846</c:v>
                </c:pt>
                <c:pt idx="1901">
                  <c:v>262.75178515759762</c:v>
                </c:pt>
                <c:pt idx="1902">
                  <c:v>103.27004747494357</c:v>
                </c:pt>
                <c:pt idx="1903">
                  <c:v>212.85105094619212</c:v>
                </c:pt>
                <c:pt idx="1904">
                  <c:v>216.50404096333659</c:v>
                </c:pt>
                <c:pt idx="1905">
                  <c:v>200.76308874165989</c:v>
                </c:pt>
                <c:pt idx="1906">
                  <c:v>152.05234194552759</c:v>
                </c:pt>
                <c:pt idx="1907">
                  <c:v>154.33253270173736</c:v>
                </c:pt>
                <c:pt idx="1908">
                  <c:v>165.27486241073348</c:v>
                </c:pt>
                <c:pt idx="1909">
                  <c:v>198.69852667368832</c:v>
                </c:pt>
                <c:pt idx="1910">
                  <c:v>150.31316524953581</c:v>
                </c:pt>
                <c:pt idx="1911">
                  <c:v>287.68609172373544</c:v>
                </c:pt>
                <c:pt idx="1912">
                  <c:v>81.987339399056509</c:v>
                </c:pt>
                <c:pt idx="1913">
                  <c:v>267.49271728447638</c:v>
                </c:pt>
                <c:pt idx="1914">
                  <c:v>251.70433718783897</c:v>
                </c:pt>
                <c:pt idx="1915">
                  <c:v>173.10278099073912</c:v>
                </c:pt>
                <c:pt idx="1916">
                  <c:v>116.42160006857011</c:v>
                </c:pt>
                <c:pt idx="1917">
                  <c:v>174.03869878733531</c:v>
                </c:pt>
                <c:pt idx="1918">
                  <c:v>223.3377135777846</c:v>
                </c:pt>
                <c:pt idx="1919">
                  <c:v>273.85083558299812</c:v>
                </c:pt>
                <c:pt idx="1920">
                  <c:v>135.57770716914092</c:v>
                </c:pt>
                <c:pt idx="1921">
                  <c:v>223.00281943869777</c:v>
                </c:pt>
                <c:pt idx="1922">
                  <c:v>153.75075849959103</c:v>
                </c:pt>
                <c:pt idx="1923">
                  <c:v>218.88297214871272</c:v>
                </c:pt>
                <c:pt idx="1924">
                  <c:v>42.35943651990965</c:v>
                </c:pt>
                <c:pt idx="1925">
                  <c:v>113.51910688943462</c:v>
                </c:pt>
                <c:pt idx="1926">
                  <c:v>234.89654768098262</c:v>
                </c:pt>
                <c:pt idx="1927">
                  <c:v>239.03135388507508</c:v>
                </c:pt>
                <c:pt idx="1928">
                  <c:v>119.72380934792454</c:v>
                </c:pt>
                <c:pt idx="1929">
                  <c:v>163.37287706817733</c:v>
                </c:pt>
                <c:pt idx="1930">
                  <c:v>190.64773186953971</c:v>
                </c:pt>
                <c:pt idx="1931">
                  <c:v>223.44416538515361</c:v>
                </c:pt>
                <c:pt idx="1932">
                  <c:v>221.51794428253197</c:v>
                </c:pt>
                <c:pt idx="1933">
                  <c:v>216.17216179918614</c:v>
                </c:pt>
                <c:pt idx="1934">
                  <c:v>241.43707196315518</c:v>
                </c:pt>
                <c:pt idx="1935">
                  <c:v>166.2808203943132</c:v>
                </c:pt>
                <c:pt idx="1936">
                  <c:v>221.62126515439013</c:v>
                </c:pt>
                <c:pt idx="1937">
                  <c:v>194.40410073882958</c:v>
                </c:pt>
                <c:pt idx="1938">
                  <c:v>146.79295009016641</c:v>
                </c:pt>
                <c:pt idx="1939">
                  <c:v>106.8738702085102</c:v>
                </c:pt>
                <c:pt idx="1940">
                  <c:v>201.48152248082624</c:v>
                </c:pt>
                <c:pt idx="1941">
                  <c:v>157.87298298135283</c:v>
                </c:pt>
                <c:pt idx="1942">
                  <c:v>234.52895265989355</c:v>
                </c:pt>
                <c:pt idx="1943">
                  <c:v>207.85245442282758</c:v>
                </c:pt>
                <c:pt idx="1944">
                  <c:v>154.84049799822969</c:v>
                </c:pt>
                <c:pt idx="1945">
                  <c:v>145.11581230151933</c:v>
                </c:pt>
                <c:pt idx="1946">
                  <c:v>108.46299392112996</c:v>
                </c:pt>
                <c:pt idx="1947">
                  <c:v>181.80086772161303</c:v>
                </c:pt>
                <c:pt idx="1948">
                  <c:v>158.22822820126021</c:v>
                </c:pt>
                <c:pt idx="1949">
                  <c:v>143.52112248132471</c:v>
                </c:pt>
                <c:pt idx="1950">
                  <c:v>213.84147021279205</c:v>
                </c:pt>
                <c:pt idx="1951">
                  <c:v>124.51483644297696</c:v>
                </c:pt>
                <c:pt idx="1952">
                  <c:v>309.40457963850349</c:v>
                </c:pt>
                <c:pt idx="1953">
                  <c:v>174.88254388779751</c:v>
                </c:pt>
                <c:pt idx="1954">
                  <c:v>107.09118032507831</c:v>
                </c:pt>
                <c:pt idx="1955">
                  <c:v>159.38939941377612</c:v>
                </c:pt>
                <c:pt idx="1956">
                  <c:v>142.04969875179813</c:v>
                </c:pt>
                <c:pt idx="1957">
                  <c:v>251.13230367394863</c:v>
                </c:pt>
                <c:pt idx="1958">
                  <c:v>115.90058920744923</c:v>
                </c:pt>
                <c:pt idx="1959">
                  <c:v>166.42235027546121</c:v>
                </c:pt>
                <c:pt idx="1960">
                  <c:v>196.60659791014041</c:v>
                </c:pt>
                <c:pt idx="1961">
                  <c:v>130.66051496905857</c:v>
                </c:pt>
                <c:pt idx="1962">
                  <c:v>204.99217089280137</c:v>
                </c:pt>
                <c:pt idx="1963">
                  <c:v>201.27702600773773</c:v>
                </c:pt>
                <c:pt idx="1964">
                  <c:v>217.63720769711654</c:v>
                </c:pt>
                <c:pt idx="1965">
                  <c:v>255.74034498247784</c:v>
                </c:pt>
                <c:pt idx="1966">
                  <c:v>217.51939175344887</c:v>
                </c:pt>
                <c:pt idx="1967">
                  <c:v>173.90122752629395</c:v>
                </c:pt>
                <c:pt idx="1968">
                  <c:v>226.94559493145789</c:v>
                </c:pt>
                <c:pt idx="1969">
                  <c:v>255.06522251787828</c:v>
                </c:pt>
                <c:pt idx="1970">
                  <c:v>92.862122073420323</c:v>
                </c:pt>
                <c:pt idx="1971">
                  <c:v>197.49775492498884</c:v>
                </c:pt>
                <c:pt idx="1972">
                  <c:v>225.5507051810855</c:v>
                </c:pt>
                <c:pt idx="1973">
                  <c:v>201.94716216763481</c:v>
                </c:pt>
                <c:pt idx="1974">
                  <c:v>206.22697707010957</c:v>
                </c:pt>
                <c:pt idx="1975">
                  <c:v>98.698649707948789</c:v>
                </c:pt>
                <c:pt idx="1976">
                  <c:v>180.09166683412332</c:v>
                </c:pt>
                <c:pt idx="1977">
                  <c:v>178.99531758273952</c:v>
                </c:pt>
                <c:pt idx="1978">
                  <c:v>160.90448229959293</c:v>
                </c:pt>
                <c:pt idx="1979">
                  <c:v>154.1508224815334</c:v>
                </c:pt>
                <c:pt idx="1980">
                  <c:v>136.60627746474347</c:v>
                </c:pt>
                <c:pt idx="1981">
                  <c:v>206.52134298841702</c:v>
                </c:pt>
                <c:pt idx="1982">
                  <c:v>251.01889423211105</c:v>
                </c:pt>
                <c:pt idx="1983">
                  <c:v>232.46613000053912</c:v>
                </c:pt>
                <c:pt idx="1984">
                  <c:v>182.4139512788679</c:v>
                </c:pt>
                <c:pt idx="1985">
                  <c:v>259.28062132123159</c:v>
                </c:pt>
                <c:pt idx="1986">
                  <c:v>170.94226154738863</c:v>
                </c:pt>
                <c:pt idx="1987">
                  <c:v>93.982765065156855</c:v>
                </c:pt>
                <c:pt idx="1988">
                  <c:v>168.66543364783865</c:v>
                </c:pt>
                <c:pt idx="1989">
                  <c:v>215.54771410563262</c:v>
                </c:pt>
                <c:pt idx="1990">
                  <c:v>195.95385583641473</c:v>
                </c:pt>
                <c:pt idx="1991">
                  <c:v>121.96370380450389</c:v>
                </c:pt>
                <c:pt idx="1992">
                  <c:v>166.4304095353873</c:v>
                </c:pt>
                <c:pt idx="1993">
                  <c:v>178.03904870532278</c:v>
                </c:pt>
                <c:pt idx="1994">
                  <c:v>157.0254271425074</c:v>
                </c:pt>
                <c:pt idx="1995">
                  <c:v>194.39186689822236</c:v>
                </c:pt>
                <c:pt idx="1996">
                  <c:v>168.06475787205272</c:v>
                </c:pt>
                <c:pt idx="1997">
                  <c:v>157.00385847565485</c:v>
                </c:pt>
                <c:pt idx="1998">
                  <c:v>162.2081690581399</c:v>
                </c:pt>
                <c:pt idx="1999">
                  <c:v>141.03353623766452</c:v>
                </c:pt>
                <c:pt idx="2000">
                  <c:v>132.92313769823522</c:v>
                </c:pt>
                <c:pt idx="2001">
                  <c:v>238.62908665221767</c:v>
                </c:pt>
                <c:pt idx="2002">
                  <c:v>118.73988387349527</c:v>
                </c:pt>
                <c:pt idx="2003">
                  <c:v>230.79235506855184</c:v>
                </c:pt>
                <c:pt idx="2004">
                  <c:v>182.062474777631</c:v>
                </c:pt>
                <c:pt idx="2005">
                  <c:v>236.26731763186399</c:v>
                </c:pt>
                <c:pt idx="2006">
                  <c:v>165.77447854586353</c:v>
                </c:pt>
                <c:pt idx="2007">
                  <c:v>179.66643940751965</c:v>
                </c:pt>
                <c:pt idx="2008">
                  <c:v>171.52038299143896</c:v>
                </c:pt>
                <c:pt idx="2009">
                  <c:v>171.11660827111336</c:v>
                </c:pt>
                <c:pt idx="2010">
                  <c:v>218.6330191304296</c:v>
                </c:pt>
                <c:pt idx="2011">
                  <c:v>275.22079380985815</c:v>
                </c:pt>
                <c:pt idx="2012">
                  <c:v>180.5286642590363</c:v>
                </c:pt>
                <c:pt idx="2013">
                  <c:v>200.72076313197613</c:v>
                </c:pt>
                <c:pt idx="2014">
                  <c:v>116.18318512744736</c:v>
                </c:pt>
                <c:pt idx="2015">
                  <c:v>286.58724932000041</c:v>
                </c:pt>
                <c:pt idx="2016">
                  <c:v>161.76798271742882</c:v>
                </c:pt>
                <c:pt idx="2017">
                  <c:v>207.52243062786874</c:v>
                </c:pt>
                <c:pt idx="2018">
                  <c:v>140.16591921943473</c:v>
                </c:pt>
                <c:pt idx="2019">
                  <c:v>189.15288410396897</c:v>
                </c:pt>
                <c:pt idx="2020">
                  <c:v>213.93389079064946</c:v>
                </c:pt>
                <c:pt idx="2021">
                  <c:v>150.91650811853469</c:v>
                </c:pt>
                <c:pt idx="2022">
                  <c:v>199.35938598762732</c:v>
                </c:pt>
                <c:pt idx="2023">
                  <c:v>196.00708174009924</c:v>
                </c:pt>
                <c:pt idx="2024">
                  <c:v>78.921341809909791</c:v>
                </c:pt>
                <c:pt idx="2025">
                  <c:v>217.31518518179655</c:v>
                </c:pt>
                <c:pt idx="2026">
                  <c:v>170.0251873441448</c:v>
                </c:pt>
                <c:pt idx="2027">
                  <c:v>121.52919953194214</c:v>
                </c:pt>
                <c:pt idx="2028">
                  <c:v>183.95413962905877</c:v>
                </c:pt>
                <c:pt idx="2029">
                  <c:v>209.57133801828604</c:v>
                </c:pt>
                <c:pt idx="2030">
                  <c:v>192.72661506845907</c:v>
                </c:pt>
                <c:pt idx="2031">
                  <c:v>130.77241692342795</c:v>
                </c:pt>
                <c:pt idx="2032">
                  <c:v>210.23393674084218</c:v>
                </c:pt>
                <c:pt idx="2033">
                  <c:v>118.90014138742117</c:v>
                </c:pt>
                <c:pt idx="2034">
                  <c:v>209.12477384597878</c:v>
                </c:pt>
                <c:pt idx="2035">
                  <c:v>138.52009078589617</c:v>
                </c:pt>
                <c:pt idx="2036">
                  <c:v>177.1328747960797</c:v>
                </c:pt>
                <c:pt idx="2037">
                  <c:v>97.523505246208515</c:v>
                </c:pt>
                <c:pt idx="2038">
                  <c:v>225.31287004283513</c:v>
                </c:pt>
                <c:pt idx="2039">
                  <c:v>201.10691184498137</c:v>
                </c:pt>
                <c:pt idx="2040">
                  <c:v>177.32432570453966</c:v>
                </c:pt>
                <c:pt idx="2041">
                  <c:v>138.49840615846915</c:v>
                </c:pt>
                <c:pt idx="2042">
                  <c:v>129.42495504801627</c:v>
                </c:pt>
                <c:pt idx="2043">
                  <c:v>154.10200307967898</c:v>
                </c:pt>
                <c:pt idx="2044">
                  <c:v>113.42784591732197</c:v>
                </c:pt>
                <c:pt idx="2045">
                  <c:v>231.10081019665813</c:v>
                </c:pt>
                <c:pt idx="2046">
                  <c:v>164.14853735084762</c:v>
                </c:pt>
                <c:pt idx="2047">
                  <c:v>190.30906901178241</c:v>
                </c:pt>
                <c:pt idx="2048">
                  <c:v>198.97004835882399</c:v>
                </c:pt>
                <c:pt idx="2049">
                  <c:v>196.56954850659531</c:v>
                </c:pt>
                <c:pt idx="2050">
                  <c:v>106.95005630594096</c:v>
                </c:pt>
                <c:pt idx="2051">
                  <c:v>147.38388517769636</c:v>
                </c:pt>
                <c:pt idx="2052">
                  <c:v>174.53338659805013</c:v>
                </c:pt>
                <c:pt idx="2053">
                  <c:v>107.75702594371978</c:v>
                </c:pt>
                <c:pt idx="2054">
                  <c:v>205.95128080429276</c:v>
                </c:pt>
                <c:pt idx="2055">
                  <c:v>191.23460833696299</c:v>
                </c:pt>
                <c:pt idx="2056">
                  <c:v>199.33422254296602</c:v>
                </c:pt>
                <c:pt idx="2057">
                  <c:v>236.02414830718772</c:v>
                </c:pt>
                <c:pt idx="2058">
                  <c:v>204.29501591905137</c:v>
                </c:pt>
                <c:pt idx="2059">
                  <c:v>158.53552372362174</c:v>
                </c:pt>
                <c:pt idx="2060">
                  <c:v>318.24726920574903</c:v>
                </c:pt>
                <c:pt idx="2061">
                  <c:v>221.12785290999454</c:v>
                </c:pt>
                <c:pt idx="2062">
                  <c:v>204.41747028569807</c:v>
                </c:pt>
                <c:pt idx="2063">
                  <c:v>247.18059921695385</c:v>
                </c:pt>
                <c:pt idx="2064">
                  <c:v>232.68517952572438</c:v>
                </c:pt>
                <c:pt idx="2065">
                  <c:v>210.62078121729428</c:v>
                </c:pt>
                <c:pt idx="2066">
                  <c:v>238.41050096933031</c:v>
                </c:pt>
                <c:pt idx="2067">
                  <c:v>247.59144753232249</c:v>
                </c:pt>
                <c:pt idx="2068">
                  <c:v>172.02631897787796</c:v>
                </c:pt>
                <c:pt idx="2069">
                  <c:v>147.46517354040407</c:v>
                </c:pt>
                <c:pt idx="2070">
                  <c:v>120.09094052671571</c:v>
                </c:pt>
                <c:pt idx="2071">
                  <c:v>157.31869143535732</c:v>
                </c:pt>
                <c:pt idx="2072">
                  <c:v>184.56490397482412</c:v>
                </c:pt>
                <c:pt idx="2073">
                  <c:v>163.65240003295185</c:v>
                </c:pt>
                <c:pt idx="2074">
                  <c:v>116.41301898605889</c:v>
                </c:pt>
                <c:pt idx="2075">
                  <c:v>218.63817937599379</c:v>
                </c:pt>
                <c:pt idx="2076">
                  <c:v>231.79518211662071</c:v>
                </c:pt>
                <c:pt idx="2077">
                  <c:v>240.9082917435444</c:v>
                </c:pt>
                <c:pt idx="2078">
                  <c:v>110.5519077097415</c:v>
                </c:pt>
                <c:pt idx="2079">
                  <c:v>230.90785180072999</c:v>
                </c:pt>
                <c:pt idx="2080">
                  <c:v>84.329743003472686</c:v>
                </c:pt>
                <c:pt idx="2081">
                  <c:v>289.10498531302437</c:v>
                </c:pt>
                <c:pt idx="2082">
                  <c:v>170.05301788201905</c:v>
                </c:pt>
                <c:pt idx="2083">
                  <c:v>118.56292803684482</c:v>
                </c:pt>
                <c:pt idx="2084">
                  <c:v>222.54245595802786</c:v>
                </c:pt>
                <c:pt idx="2085">
                  <c:v>196.10135768714827</c:v>
                </c:pt>
                <c:pt idx="2086">
                  <c:v>187.57506654736062</c:v>
                </c:pt>
                <c:pt idx="2087">
                  <c:v>240.21345598128391</c:v>
                </c:pt>
                <c:pt idx="2088">
                  <c:v>256.09472049807664</c:v>
                </c:pt>
                <c:pt idx="2089">
                  <c:v>82.036506682634354</c:v>
                </c:pt>
                <c:pt idx="2090">
                  <c:v>192.3405823160283</c:v>
                </c:pt>
                <c:pt idx="2091">
                  <c:v>85.440181464655325</c:v>
                </c:pt>
                <c:pt idx="2092">
                  <c:v>205.67193178037996</c:v>
                </c:pt>
                <c:pt idx="2093">
                  <c:v>121.39352565980516</c:v>
                </c:pt>
                <c:pt idx="2094">
                  <c:v>117.81486637089984</c:v>
                </c:pt>
                <c:pt idx="2095">
                  <c:v>139.70915051657357</c:v>
                </c:pt>
                <c:pt idx="2096">
                  <c:v>177.27353497291915</c:v>
                </c:pt>
                <c:pt idx="2097">
                  <c:v>134.61766957305372</c:v>
                </c:pt>
                <c:pt idx="2098">
                  <c:v>166.60817709605908</c:v>
                </c:pt>
                <c:pt idx="2099">
                  <c:v>216.85273441078607</c:v>
                </c:pt>
                <c:pt idx="2100">
                  <c:v>130.90287256971351</c:v>
                </c:pt>
                <c:pt idx="2101">
                  <c:v>170.91054633026943</c:v>
                </c:pt>
                <c:pt idx="2102">
                  <c:v>214.17763991819811</c:v>
                </c:pt>
                <c:pt idx="2103">
                  <c:v>172.34207962217624</c:v>
                </c:pt>
                <c:pt idx="2104">
                  <c:v>87.332658040104434</c:v>
                </c:pt>
                <c:pt idx="2105">
                  <c:v>241.83388904901221</c:v>
                </c:pt>
                <c:pt idx="2106">
                  <c:v>299.45701771765016</c:v>
                </c:pt>
                <c:pt idx="2107">
                  <c:v>179.23721134109655</c:v>
                </c:pt>
                <c:pt idx="2108">
                  <c:v>200.36957653217542</c:v>
                </c:pt>
                <c:pt idx="2109">
                  <c:v>156.57115159199748</c:v>
                </c:pt>
                <c:pt idx="2110">
                  <c:v>235.90296950686025</c:v>
                </c:pt>
                <c:pt idx="2111">
                  <c:v>119.51937085512327</c:v>
                </c:pt>
                <c:pt idx="2112">
                  <c:v>207.49088935161126</c:v>
                </c:pt>
                <c:pt idx="2113">
                  <c:v>174.67074189851701</c:v>
                </c:pt>
                <c:pt idx="2114">
                  <c:v>174.34112396556884</c:v>
                </c:pt>
                <c:pt idx="2115">
                  <c:v>220.17906348963152</c:v>
                </c:pt>
                <c:pt idx="2116">
                  <c:v>98.587327556451783</c:v>
                </c:pt>
                <c:pt idx="2117">
                  <c:v>154.97257709255791</c:v>
                </c:pt>
                <c:pt idx="2118">
                  <c:v>155.94942897194414</c:v>
                </c:pt>
                <c:pt idx="2119">
                  <c:v>182.9179159355408</c:v>
                </c:pt>
                <c:pt idx="2120">
                  <c:v>106.10203662479762</c:v>
                </c:pt>
                <c:pt idx="2121">
                  <c:v>251.12209914339473</c:v>
                </c:pt>
                <c:pt idx="2122">
                  <c:v>170.84711589603103</c:v>
                </c:pt>
                <c:pt idx="2123">
                  <c:v>200.23019192165521</c:v>
                </c:pt>
                <c:pt idx="2124">
                  <c:v>184.87834540763288</c:v>
                </c:pt>
                <c:pt idx="2125">
                  <c:v>140.13414602202829</c:v>
                </c:pt>
                <c:pt idx="2126">
                  <c:v>200.12895834013761</c:v>
                </c:pt>
                <c:pt idx="2127">
                  <c:v>80.063785389647819</c:v>
                </c:pt>
                <c:pt idx="2128">
                  <c:v>103.22157595481258</c:v>
                </c:pt>
                <c:pt idx="2129">
                  <c:v>165.09987790384912</c:v>
                </c:pt>
                <c:pt idx="2130">
                  <c:v>238.09601589135127</c:v>
                </c:pt>
                <c:pt idx="2131">
                  <c:v>147.73257862514583</c:v>
                </c:pt>
                <c:pt idx="2132">
                  <c:v>176.09282440360403</c:v>
                </c:pt>
                <c:pt idx="2133">
                  <c:v>167.00354467473517</c:v>
                </c:pt>
                <c:pt idx="2134">
                  <c:v>169.23653947713319</c:v>
                </c:pt>
                <c:pt idx="2135">
                  <c:v>112.45551650034031</c:v>
                </c:pt>
                <c:pt idx="2136">
                  <c:v>258.51899226807291</c:v>
                </c:pt>
                <c:pt idx="2137">
                  <c:v>117.57621950862813</c:v>
                </c:pt>
                <c:pt idx="2138">
                  <c:v>277.98807695915457</c:v>
                </c:pt>
                <c:pt idx="2139">
                  <c:v>142.776539632614</c:v>
                </c:pt>
                <c:pt idx="2140">
                  <c:v>175.01972524740268</c:v>
                </c:pt>
                <c:pt idx="2141">
                  <c:v>193.5695904646127</c:v>
                </c:pt>
                <c:pt idx="2142">
                  <c:v>195.82687900736346</c:v>
                </c:pt>
                <c:pt idx="2143">
                  <c:v>252.00966138043441</c:v>
                </c:pt>
                <c:pt idx="2144">
                  <c:v>165.64060206263093</c:v>
                </c:pt>
                <c:pt idx="2145">
                  <c:v>125.18694393264013</c:v>
                </c:pt>
                <c:pt idx="2146">
                  <c:v>128.26360989463865</c:v>
                </c:pt>
                <c:pt idx="2147">
                  <c:v>190.72357008524705</c:v>
                </c:pt>
                <c:pt idx="2148">
                  <c:v>186.01232386543415</c:v>
                </c:pt>
                <c:pt idx="2149">
                  <c:v>172.20002791844308</c:v>
                </c:pt>
                <c:pt idx="2150">
                  <c:v>157.84294919256354</c:v>
                </c:pt>
                <c:pt idx="2151">
                  <c:v>204.76367058079632</c:v>
                </c:pt>
                <c:pt idx="2152">
                  <c:v>222.94159225537442</c:v>
                </c:pt>
                <c:pt idx="2153">
                  <c:v>193.40794142379309</c:v>
                </c:pt>
                <c:pt idx="2154">
                  <c:v>142.77143736733706</c:v>
                </c:pt>
                <c:pt idx="2155">
                  <c:v>153.79975184230716</c:v>
                </c:pt>
                <c:pt idx="2156">
                  <c:v>177.88679247103573</c:v>
                </c:pt>
                <c:pt idx="2157">
                  <c:v>175.46252070103947</c:v>
                </c:pt>
                <c:pt idx="2158">
                  <c:v>162.29108086889028</c:v>
                </c:pt>
                <c:pt idx="2159">
                  <c:v>170.37098177723237</c:v>
                </c:pt>
                <c:pt idx="2160">
                  <c:v>192.54159997188253</c:v>
                </c:pt>
                <c:pt idx="2161">
                  <c:v>194.78613285144093</c:v>
                </c:pt>
                <c:pt idx="2162">
                  <c:v>202.85368395860132</c:v>
                </c:pt>
                <c:pt idx="2163">
                  <c:v>185.33320076101518</c:v>
                </c:pt>
                <c:pt idx="2164">
                  <c:v>132.52145026825019</c:v>
                </c:pt>
                <c:pt idx="2165">
                  <c:v>252.52058367157588</c:v>
                </c:pt>
                <c:pt idx="2166">
                  <c:v>120.78542840725277</c:v>
                </c:pt>
                <c:pt idx="2167">
                  <c:v>184.80389871881926</c:v>
                </c:pt>
                <c:pt idx="2168">
                  <c:v>212.75984795436671</c:v>
                </c:pt>
                <c:pt idx="2169">
                  <c:v>225.45190677163191</c:v>
                </c:pt>
                <c:pt idx="2170">
                  <c:v>307.01486411970109</c:v>
                </c:pt>
                <c:pt idx="2171">
                  <c:v>169.6630424700561</c:v>
                </c:pt>
                <c:pt idx="2172">
                  <c:v>142.1268125338247</c:v>
                </c:pt>
                <c:pt idx="2173">
                  <c:v>108.81597790983506</c:v>
                </c:pt>
                <c:pt idx="2174">
                  <c:v>187.21628452993173</c:v>
                </c:pt>
                <c:pt idx="2175">
                  <c:v>250.50820386211853</c:v>
                </c:pt>
                <c:pt idx="2176">
                  <c:v>158.09568526463408</c:v>
                </c:pt>
                <c:pt idx="2177">
                  <c:v>183.67247139365645</c:v>
                </c:pt>
                <c:pt idx="2178">
                  <c:v>150.54392679274315</c:v>
                </c:pt>
                <c:pt idx="2179">
                  <c:v>177.08991140323633</c:v>
                </c:pt>
                <c:pt idx="2180">
                  <c:v>195.82687900736346</c:v>
                </c:pt>
                <c:pt idx="2181">
                  <c:v>138.78564050144632</c:v>
                </c:pt>
                <c:pt idx="2182">
                  <c:v>143.82285189611139</c:v>
                </c:pt>
                <c:pt idx="2183">
                  <c:v>207.0542398084217</c:v>
                </c:pt>
                <c:pt idx="2184">
                  <c:v>163.12576508396887</c:v>
                </c:pt>
                <c:pt idx="2185">
                  <c:v>187.20051389180298</c:v>
                </c:pt>
                <c:pt idx="2186">
                  <c:v>230.44122644903837</c:v>
                </c:pt>
                <c:pt idx="2187">
                  <c:v>212.28655486964271</c:v>
                </c:pt>
                <c:pt idx="2188">
                  <c:v>181.33638764054922</c:v>
                </c:pt>
                <c:pt idx="2189">
                  <c:v>131.78231756653986</c:v>
                </c:pt>
                <c:pt idx="2190">
                  <c:v>190.14191184367519</c:v>
                </c:pt>
                <c:pt idx="2191">
                  <c:v>200.94549472531071</c:v>
                </c:pt>
                <c:pt idx="2192">
                  <c:v>191.4105785087304</c:v>
                </c:pt>
                <c:pt idx="2193">
                  <c:v>189.40277914196486</c:v>
                </c:pt>
                <c:pt idx="2194">
                  <c:v>263.36892733495915</c:v>
                </c:pt>
                <c:pt idx="2195">
                  <c:v>166.38193801525631</c:v>
                </c:pt>
                <c:pt idx="2196">
                  <c:v>127.54047975220601</c:v>
                </c:pt>
                <c:pt idx="2197">
                  <c:v>200.3273089027789</c:v>
                </c:pt>
                <c:pt idx="2198">
                  <c:v>126.77305267032352</c:v>
                </c:pt>
                <c:pt idx="2199">
                  <c:v>133.94718553143321</c:v>
                </c:pt>
                <c:pt idx="2200">
                  <c:v>175.36459199589444</c:v>
                </c:pt>
                <c:pt idx="2201">
                  <c:v>131.86766454935423</c:v>
                </c:pt>
                <c:pt idx="2202">
                  <c:v>218.56025386994588</c:v>
                </c:pt>
                <c:pt idx="2203">
                  <c:v>124.7048958245432</c:v>
                </c:pt>
                <c:pt idx="2204">
                  <c:v>266.88717116456246</c:v>
                </c:pt>
                <c:pt idx="2205">
                  <c:v>62.289812376257032</c:v>
                </c:pt>
                <c:pt idx="2206">
                  <c:v>125.49864595683175</c:v>
                </c:pt>
                <c:pt idx="2207">
                  <c:v>254.20015663228696</c:v>
                </c:pt>
                <c:pt idx="2208">
                  <c:v>156.35853787869564</c:v>
                </c:pt>
                <c:pt idx="2209">
                  <c:v>182.98436134471558</c:v>
                </c:pt>
                <c:pt idx="2210">
                  <c:v>164.1321869098465</c:v>
                </c:pt>
                <c:pt idx="2211">
                  <c:v>111.55403899436351</c:v>
                </c:pt>
                <c:pt idx="2212">
                  <c:v>201.05594717249915</c:v>
                </c:pt>
                <c:pt idx="2213">
                  <c:v>211.60772166665993</c:v>
                </c:pt>
                <c:pt idx="2214">
                  <c:v>269.84439773485065</c:v>
                </c:pt>
                <c:pt idx="2215">
                  <c:v>99.19542480900418</c:v>
                </c:pt>
                <c:pt idx="2216">
                  <c:v>189.62113290370326</c:v>
                </c:pt>
                <c:pt idx="2217">
                  <c:v>200.32307634181052</c:v>
                </c:pt>
                <c:pt idx="2218">
                  <c:v>234.92449417943135</c:v>
                </c:pt>
                <c:pt idx="2219">
                  <c:v>162.43603158698534</c:v>
                </c:pt>
                <c:pt idx="2220">
                  <c:v>197.18361772873322</c:v>
                </c:pt>
                <c:pt idx="2221">
                  <c:v>186.58238604955841</c:v>
                </c:pt>
                <c:pt idx="2222">
                  <c:v>249.55663138796808</c:v>
                </c:pt>
                <c:pt idx="2223">
                  <c:v>122.16454751949641</c:v>
                </c:pt>
                <c:pt idx="2224">
                  <c:v>111.11941876122728</c:v>
                </c:pt>
                <c:pt idx="2225">
                  <c:v>162.81232365116011</c:v>
                </c:pt>
                <c:pt idx="2226">
                  <c:v>197.38608489176841</c:v>
                </c:pt>
                <c:pt idx="2227">
                  <c:v>149.38385720568476</c:v>
                </c:pt>
                <c:pt idx="2228">
                  <c:v>152.20639556871902</c:v>
                </c:pt>
                <c:pt idx="2229">
                  <c:v>129.16914602072211</c:v>
                </c:pt>
                <c:pt idx="2230">
                  <c:v>98.335229267540853</c:v>
                </c:pt>
                <c:pt idx="2231">
                  <c:v>192.21609863932827</c:v>
                </c:pt>
                <c:pt idx="2232">
                  <c:v>201.93858108512359</c:v>
                </c:pt>
                <c:pt idx="2233">
                  <c:v>217.67303951462964</c:v>
                </c:pt>
                <c:pt idx="2234">
                  <c:v>226.80864549300168</c:v>
                </c:pt>
                <c:pt idx="2235">
                  <c:v>122.92988731103833</c:v>
                </c:pt>
                <c:pt idx="2236">
                  <c:v>202.49194494652329</c:v>
                </c:pt>
                <c:pt idx="2237">
                  <c:v>187.2517684657214</c:v>
                </c:pt>
                <c:pt idx="2238">
                  <c:v>124.43725881865248</c:v>
                </c:pt>
                <c:pt idx="2239">
                  <c:v>255.79902103316272</c:v>
                </c:pt>
                <c:pt idx="2240">
                  <c:v>201.86581582463987</c:v>
                </c:pt>
                <c:pt idx="2241">
                  <c:v>171.52432565097115</c:v>
                </c:pt>
                <c:pt idx="2242">
                  <c:v>217.1522605746577</c:v>
                </c:pt>
                <c:pt idx="2243">
                  <c:v>206.82098511286313</c:v>
                </c:pt>
                <c:pt idx="2244">
                  <c:v>105.92322541895555</c:v>
                </c:pt>
                <c:pt idx="2245">
                  <c:v>78.585519986227155</c:v>
                </c:pt>
                <c:pt idx="2246">
                  <c:v>206.74932147783693</c:v>
                </c:pt>
                <c:pt idx="2247">
                  <c:v>166.0946456919919</c:v>
                </c:pt>
                <c:pt idx="2248">
                  <c:v>212.0247158924758</c:v>
                </c:pt>
                <c:pt idx="2249">
                  <c:v>134.33878439143882</c:v>
                </c:pt>
                <c:pt idx="2250">
                  <c:v>205.023016405612</c:v>
                </c:pt>
                <c:pt idx="2251">
                  <c:v>146.90375041907828</c:v>
                </c:pt>
                <c:pt idx="2252">
                  <c:v>243.13960511761252</c:v>
                </c:pt>
                <c:pt idx="2253">
                  <c:v>209.63598603855644</c:v>
                </c:pt>
                <c:pt idx="2254">
                  <c:v>148.21717786588124</c:v>
                </c:pt>
                <c:pt idx="2255">
                  <c:v>165.63654344252427</c:v>
                </c:pt>
                <c:pt idx="2256">
                  <c:v>203.31184418835619</c:v>
                </c:pt>
                <c:pt idx="2257">
                  <c:v>181.37540837386041</c:v>
                </c:pt>
                <c:pt idx="2258">
                  <c:v>172.37362089843373</c:v>
                </c:pt>
                <c:pt idx="2259">
                  <c:v>151.41548647050513</c:v>
                </c:pt>
                <c:pt idx="2260">
                  <c:v>183.33612774738867</c:v>
                </c:pt>
                <c:pt idx="2261">
                  <c:v>246.89359679512563</c:v>
                </c:pt>
                <c:pt idx="2262">
                  <c:v>204.55755065966514</c:v>
                </c:pt>
                <c:pt idx="2263">
                  <c:v>179.05387767284992</c:v>
                </c:pt>
                <c:pt idx="2264">
                  <c:v>171.63112534006359</c:v>
                </c:pt>
                <c:pt idx="2265">
                  <c:v>192.12779466186475</c:v>
                </c:pt>
                <c:pt idx="2266">
                  <c:v>168.96113311275258</c:v>
                </c:pt>
                <c:pt idx="2267">
                  <c:v>221.79021971140173</c:v>
                </c:pt>
                <c:pt idx="2268">
                  <c:v>171.33438222997938</c:v>
                </c:pt>
                <c:pt idx="2269">
                  <c:v>221.13330305699492</c:v>
                </c:pt>
                <c:pt idx="2270">
                  <c:v>190.38473328662803</c:v>
                </c:pt>
                <c:pt idx="2271">
                  <c:v>102.51143339672126</c:v>
                </c:pt>
                <c:pt idx="2272">
                  <c:v>139.24901895705261</c:v>
                </c:pt>
                <c:pt idx="2273">
                  <c:v>280.66491086035967</c:v>
                </c:pt>
                <c:pt idx="2274">
                  <c:v>186.85785039422626</c:v>
                </c:pt>
                <c:pt idx="2275">
                  <c:v>144.81448874874332</c:v>
                </c:pt>
                <c:pt idx="2276">
                  <c:v>153.78189391383785</c:v>
                </c:pt>
                <c:pt idx="2277">
                  <c:v>48.543382035568357</c:v>
                </c:pt>
                <c:pt idx="2278">
                  <c:v>259.28062132123159</c:v>
                </c:pt>
                <c:pt idx="2279">
                  <c:v>181.18024672701722</c:v>
                </c:pt>
                <c:pt idx="2280">
                  <c:v>207.27902938204352</c:v>
                </c:pt>
                <c:pt idx="2281">
                  <c:v>230.54315579400281</c:v>
                </c:pt>
                <c:pt idx="2282">
                  <c:v>180.06830077836639</c:v>
                </c:pt>
                <c:pt idx="2283">
                  <c:v>124.96395174792269</c:v>
                </c:pt>
                <c:pt idx="2284">
                  <c:v>162.60150732676266</c:v>
                </c:pt>
                <c:pt idx="2285">
                  <c:v>206.7538439402415</c:v>
                </c:pt>
                <c:pt idx="2286">
                  <c:v>226.00005240718019</c:v>
                </c:pt>
                <c:pt idx="2287">
                  <c:v>128.1394161193748</c:v>
                </c:pt>
                <c:pt idx="2288">
                  <c:v>175.18438926315866</c:v>
                </c:pt>
                <c:pt idx="2289">
                  <c:v>251.47438736865297</c:v>
                </c:pt>
                <c:pt idx="2290">
                  <c:v>236.43244548991788</c:v>
                </c:pt>
                <c:pt idx="2291">
                  <c:v>136.8801763416559</c:v>
                </c:pt>
                <c:pt idx="2292">
                  <c:v>224.71381771509186</c:v>
                </c:pt>
                <c:pt idx="2293">
                  <c:v>148.31667203878169</c:v>
                </c:pt>
                <c:pt idx="2294">
                  <c:v>129.97066551150056</c:v>
                </c:pt>
                <c:pt idx="2295">
                  <c:v>215.09152520564385</c:v>
                </c:pt>
                <c:pt idx="2296">
                  <c:v>165.39279431497562</c:v>
                </c:pt>
                <c:pt idx="2297">
                  <c:v>90.43042882665759</c:v>
                </c:pt>
                <c:pt idx="2298">
                  <c:v>195.83917082825792</c:v>
                </c:pt>
                <c:pt idx="2299">
                  <c:v>133.03063315077452</c:v>
                </c:pt>
                <c:pt idx="2300">
                  <c:v>158.02721054540598</c:v>
                </c:pt>
                <c:pt idx="2301">
                  <c:v>204.97460286576825</c:v>
                </c:pt>
                <c:pt idx="2302">
                  <c:v>221.17644039070001</c:v>
                </c:pt>
                <c:pt idx="2303">
                  <c:v>195.21391141068307</c:v>
                </c:pt>
                <c:pt idx="2304">
                  <c:v>158.44594417983899</c:v>
                </c:pt>
                <c:pt idx="2305">
                  <c:v>148.74613202635373</c:v>
                </c:pt>
                <c:pt idx="2306">
                  <c:v>196.0931824666477</c:v>
                </c:pt>
                <c:pt idx="2307">
                  <c:v>155.53440607589437</c:v>
                </c:pt>
                <c:pt idx="2308">
                  <c:v>227.71371777678723</c:v>
                </c:pt>
                <c:pt idx="2309">
                  <c:v>180.68863187152601</c:v>
                </c:pt>
                <c:pt idx="2310">
                  <c:v>173.03192907973425</c:v>
                </c:pt>
                <c:pt idx="2311">
                  <c:v>161.96749288581486</c:v>
                </c:pt>
                <c:pt idx="2312">
                  <c:v>236.20991714749835</c:v>
                </c:pt>
                <c:pt idx="2313">
                  <c:v>208.85876028813072</c:v>
                </c:pt>
                <c:pt idx="2314">
                  <c:v>146.0174057680706</c:v>
                </c:pt>
                <c:pt idx="2315">
                  <c:v>166.10270495191799</c:v>
                </c:pt>
                <c:pt idx="2316">
                  <c:v>129.64145344056305</c:v>
                </c:pt>
                <c:pt idx="2317">
                  <c:v>170.12856619629019</c:v>
                </c:pt>
                <c:pt idx="2318">
                  <c:v>78.669939284445718</c:v>
                </c:pt>
                <c:pt idx="2319">
                  <c:v>152.42341578385094</c:v>
                </c:pt>
                <c:pt idx="2320">
                  <c:v>111.26483332162024</c:v>
                </c:pt>
                <c:pt idx="2321">
                  <c:v>251.18402209016494</c:v>
                </c:pt>
                <c:pt idx="2322">
                  <c:v>134.37948655307991</c:v>
                </c:pt>
                <c:pt idx="2323">
                  <c:v>170.78762812132481</c:v>
                </c:pt>
                <c:pt idx="2324">
                  <c:v>123.30768686268129</c:v>
                </c:pt>
                <c:pt idx="2325">
                  <c:v>183.47301920555765</c:v>
                </c:pt>
                <c:pt idx="2326">
                  <c:v>244.03064617188647</c:v>
                </c:pt>
                <c:pt idx="2327">
                  <c:v>168.81334136058285</c:v>
                </c:pt>
                <c:pt idx="2328">
                  <c:v>202.92702902195742</c:v>
                </c:pt>
                <c:pt idx="2329">
                  <c:v>247.65719717805041</c:v>
                </c:pt>
                <c:pt idx="2330">
                  <c:v>151.83451000637433</c:v>
                </c:pt>
                <c:pt idx="2331">
                  <c:v>312.34162906883284</c:v>
                </c:pt>
                <c:pt idx="2332">
                  <c:v>179.35821620056231</c:v>
                </c:pt>
                <c:pt idx="2333">
                  <c:v>123.25701209163526</c:v>
                </c:pt>
                <c:pt idx="2334">
                  <c:v>162.75034272410267</c:v>
                </c:pt>
                <c:pt idx="2335">
                  <c:v>89.314888100198004</c:v>
                </c:pt>
                <c:pt idx="2336">
                  <c:v>261.91872439056169</c:v>
                </c:pt>
                <c:pt idx="2337">
                  <c:v>231.62553179616225</c:v>
                </c:pt>
                <c:pt idx="2338">
                  <c:v>198.97422293950513</c:v>
                </c:pt>
                <c:pt idx="2339">
                  <c:v>129.39944372163154</c:v>
                </c:pt>
                <c:pt idx="2340">
                  <c:v>125.64348071435234</c:v>
                </c:pt>
                <c:pt idx="2341">
                  <c:v>147.07693753705826</c:v>
                </c:pt>
                <c:pt idx="2342">
                  <c:v>147.69918197969673</c:v>
                </c:pt>
                <c:pt idx="2343">
                  <c:v>101.54478604788892</c:v>
                </c:pt>
                <c:pt idx="2344">
                  <c:v>123.45228969905293</c:v>
                </c:pt>
                <c:pt idx="2345">
                  <c:v>155.38980323952273</c:v>
                </c:pt>
                <c:pt idx="2346">
                  <c:v>204.13783136034908</c:v>
                </c:pt>
                <c:pt idx="2347">
                  <c:v>97.364407338027377</c:v>
                </c:pt>
                <c:pt idx="2348">
                  <c:v>169.14481466272264</c:v>
                </c:pt>
                <c:pt idx="2349">
                  <c:v>210.51340172532946</c:v>
                </c:pt>
                <c:pt idx="2350">
                  <c:v>196.80825334915426</c:v>
                </c:pt>
                <c:pt idx="2351">
                  <c:v>229.45799673805595</c:v>
                </c:pt>
                <c:pt idx="2352">
                  <c:v>211.06108351857984</c:v>
                </c:pt>
                <c:pt idx="2353">
                  <c:v>143.80273273643979</c:v>
                </c:pt>
                <c:pt idx="2354">
                  <c:v>174.59617924912891</c:v>
                </c:pt>
                <c:pt idx="2355">
                  <c:v>97.1900026340154</c:v>
                </c:pt>
                <c:pt idx="2356">
                  <c:v>182.21473101191805</c:v>
                </c:pt>
                <c:pt idx="2357">
                  <c:v>238.10343736811774</c:v>
                </c:pt>
                <c:pt idx="2358">
                  <c:v>188.71310362526856</c:v>
                </c:pt>
                <c:pt idx="2359">
                  <c:v>200.90305315505248</c:v>
                </c:pt>
                <c:pt idx="2360">
                  <c:v>279.40928975993302</c:v>
                </c:pt>
                <c:pt idx="2361">
                  <c:v>167.82002307962102</c:v>
                </c:pt>
                <c:pt idx="2362">
                  <c:v>95.03197634301614</c:v>
                </c:pt>
                <c:pt idx="2363">
                  <c:v>194.16064151271712</c:v>
                </c:pt>
                <c:pt idx="2364">
                  <c:v>105.15301528328564</c:v>
                </c:pt>
                <c:pt idx="2365">
                  <c:v>249.90451311139623</c:v>
                </c:pt>
                <c:pt idx="2366">
                  <c:v>136.11112581173074</c:v>
                </c:pt>
                <c:pt idx="2367">
                  <c:v>255.03066626668442</c:v>
                </c:pt>
                <c:pt idx="2368">
                  <c:v>177.39077111371444</c:v>
                </c:pt>
                <c:pt idx="2369">
                  <c:v>197.25377387629123</c:v>
                </c:pt>
                <c:pt idx="2370">
                  <c:v>103.03928593173623</c:v>
                </c:pt>
                <c:pt idx="2371">
                  <c:v>204.45249037918984</c:v>
                </c:pt>
                <c:pt idx="2372">
                  <c:v>221.85028728898033</c:v>
                </c:pt>
                <c:pt idx="2373">
                  <c:v>247.60084033885505</c:v>
                </c:pt>
                <c:pt idx="2374">
                  <c:v>209.74690232804278</c:v>
                </c:pt>
                <c:pt idx="2375">
                  <c:v>239.2912215324759</c:v>
                </c:pt>
                <c:pt idx="2376">
                  <c:v>267.62908692006022</c:v>
                </c:pt>
                <c:pt idx="2377">
                  <c:v>186.54301743452379</c:v>
                </c:pt>
                <c:pt idx="2378">
                  <c:v>154.33699718385469</c:v>
                </c:pt>
                <c:pt idx="2379">
                  <c:v>225.4868109045492</c:v>
                </c:pt>
                <c:pt idx="2380">
                  <c:v>152.91879935801262</c:v>
                </c:pt>
                <c:pt idx="2381">
                  <c:v>160.10278886795277</c:v>
                </c:pt>
                <c:pt idx="2382">
                  <c:v>200.49637942036497</c:v>
                </c:pt>
                <c:pt idx="2383">
                  <c:v>266.58892056701006</c:v>
                </c:pt>
                <c:pt idx="2384">
                  <c:v>110.45310930028791</c:v>
                </c:pt>
                <c:pt idx="2385">
                  <c:v>72.350551817798987</c:v>
                </c:pt>
                <c:pt idx="2386">
                  <c:v>182.77725575870136</c:v>
                </c:pt>
                <c:pt idx="2387">
                  <c:v>223.52835276222322</c:v>
                </c:pt>
                <c:pt idx="2388">
                  <c:v>68.080419623292983</c:v>
                </c:pt>
                <c:pt idx="2389">
                  <c:v>166.7978885959019</c:v>
                </c:pt>
                <c:pt idx="2390">
                  <c:v>126.8670966962236</c:v>
                </c:pt>
                <c:pt idx="2391">
                  <c:v>230.24432539357804</c:v>
                </c:pt>
                <c:pt idx="2392">
                  <c:v>180.26334646463511</c:v>
                </c:pt>
                <c:pt idx="2393">
                  <c:v>126.46935192577075</c:v>
                </c:pt>
                <c:pt idx="2394">
                  <c:v>153.81308730837191</c:v>
                </c:pt>
                <c:pt idx="2395">
                  <c:v>92.199755272013135</c:v>
                </c:pt>
                <c:pt idx="2396">
                  <c:v>145.04182945500361</c:v>
                </c:pt>
                <c:pt idx="2397">
                  <c:v>211.06108351857984</c:v>
                </c:pt>
                <c:pt idx="2398">
                  <c:v>171.65878193707613</c:v>
                </c:pt>
                <c:pt idx="2399">
                  <c:v>97.218992777634412</c:v>
                </c:pt>
                <c:pt idx="2400">
                  <c:v>247.60084033885505</c:v>
                </c:pt>
                <c:pt idx="2401">
                  <c:v>279.56606845662463</c:v>
                </c:pt>
                <c:pt idx="2402">
                  <c:v>118.88413882814348</c:v>
                </c:pt>
                <c:pt idx="2403">
                  <c:v>173.26025545087759</c:v>
                </c:pt>
                <c:pt idx="2404">
                  <c:v>159.68533079983899</c:v>
                </c:pt>
                <c:pt idx="2405">
                  <c:v>321.06000890024006</c:v>
                </c:pt>
                <c:pt idx="2406">
                  <c:v>170.34709389889031</c:v>
                </c:pt>
                <c:pt idx="2407">
                  <c:v>142.71542840986513</c:v>
                </c:pt>
                <c:pt idx="2408">
                  <c:v>155.07815919561835</c:v>
                </c:pt>
                <c:pt idx="2409">
                  <c:v>212.77903942944249</c:v>
                </c:pt>
                <c:pt idx="2410">
                  <c:v>170.87488845361804</c:v>
                </c:pt>
                <c:pt idx="2411">
                  <c:v>80.927459748345427</c:v>
                </c:pt>
                <c:pt idx="2412">
                  <c:v>57.347108849789947</c:v>
                </c:pt>
                <c:pt idx="2413">
                  <c:v>259.76742381288204</c:v>
                </c:pt>
                <c:pt idx="2414">
                  <c:v>168.18100834796496</c:v>
                </c:pt>
                <c:pt idx="2415">
                  <c:v>316.91140338778496</c:v>
                </c:pt>
                <c:pt idx="2416">
                  <c:v>166.71718003606657</c:v>
                </c:pt>
                <c:pt idx="2417">
                  <c:v>222.42661134412629</c:v>
                </c:pt>
                <c:pt idx="2418">
                  <c:v>323.54620361700654</c:v>
                </c:pt>
                <c:pt idx="2419">
                  <c:v>104.90022123092785</c:v>
                </c:pt>
                <c:pt idx="2420">
                  <c:v>207.75284428935265</c:v>
                </c:pt>
                <c:pt idx="2421">
                  <c:v>115.45982306386577</c:v>
                </c:pt>
                <c:pt idx="2422">
                  <c:v>241.85824076965218</c:v>
                </c:pt>
                <c:pt idx="2423">
                  <c:v>173.77546828327468</c:v>
                </c:pt>
                <c:pt idx="2424">
                  <c:v>453.58531951904297</c:v>
                </c:pt>
                <c:pt idx="2425">
                  <c:v>127.44771129262517</c:v>
                </c:pt>
                <c:pt idx="2426">
                  <c:v>145.41591826826334</c:v>
                </c:pt>
                <c:pt idx="2427">
                  <c:v>278.21164894674439</c:v>
                </c:pt>
                <c:pt idx="2428">
                  <c:v>143.5361973560066</c:v>
                </c:pt>
                <c:pt idx="2429">
                  <c:v>132.67764916206943</c:v>
                </c:pt>
                <c:pt idx="2430">
                  <c:v>184.23203914579062</c:v>
                </c:pt>
                <c:pt idx="2431">
                  <c:v>156.5364213999419</c:v>
                </c:pt>
                <c:pt idx="2432">
                  <c:v>211.35747874694061</c:v>
                </c:pt>
                <c:pt idx="2433">
                  <c:v>195.1730932884675</c:v>
                </c:pt>
                <c:pt idx="2434">
                  <c:v>223.88887418826926</c:v>
                </c:pt>
                <c:pt idx="2435">
                  <c:v>202.05419377787621</c:v>
                </c:pt>
                <c:pt idx="2436">
                  <c:v>166.49911617576436</c:v>
                </c:pt>
                <c:pt idx="2437">
                  <c:v>286.51813681761269</c:v>
                </c:pt>
                <c:pt idx="2438">
                  <c:v>148.3686803564342</c:v>
                </c:pt>
                <c:pt idx="2439">
                  <c:v>207.78455950647185</c:v>
                </c:pt>
                <c:pt idx="2440">
                  <c:v>208.09284069371643</c:v>
                </c:pt>
                <c:pt idx="2441">
                  <c:v>193.44029442407191</c:v>
                </c:pt>
                <c:pt idx="2442">
                  <c:v>122.06795236095786</c:v>
                </c:pt>
                <c:pt idx="2443">
                  <c:v>206.08457748465298</c:v>
                </c:pt>
                <c:pt idx="2444">
                  <c:v>219.14434728358174</c:v>
                </c:pt>
                <c:pt idx="2445">
                  <c:v>100.15279531187844</c:v>
                </c:pt>
                <c:pt idx="2446">
                  <c:v>176.30798924954433</c:v>
                </c:pt>
                <c:pt idx="2447">
                  <c:v>173.81477891802206</c:v>
                </c:pt>
                <c:pt idx="2448">
                  <c:v>170.79162876114424</c:v>
                </c:pt>
                <c:pt idx="2449">
                  <c:v>183.57077396984096</c:v>
                </c:pt>
                <c:pt idx="2450">
                  <c:v>151.31958707541344</c:v>
                </c:pt>
                <c:pt idx="2451">
                  <c:v>245.02976248157211</c:v>
                </c:pt>
                <c:pt idx="2452">
                  <c:v>208.22004944391665</c:v>
                </c:pt>
                <c:pt idx="2453">
                  <c:v>243.71453764586477</c:v>
                </c:pt>
                <c:pt idx="2454">
                  <c:v>155.32846009562491</c:v>
                </c:pt>
                <c:pt idx="2455">
                  <c:v>129.0021627934766</c:v>
                </c:pt>
                <c:pt idx="2456">
                  <c:v>213.25528950881562</c:v>
                </c:pt>
                <c:pt idx="2457">
                  <c:v>231.78207857170491</c:v>
                </c:pt>
                <c:pt idx="2458">
                  <c:v>233.95204880187521</c:v>
                </c:pt>
                <c:pt idx="2459">
                  <c:v>211.95827048330102</c:v>
                </c:pt>
                <c:pt idx="2460">
                  <c:v>151.89359191906988</c:v>
                </c:pt>
                <c:pt idx="2461">
                  <c:v>217.14715830938076</c:v>
                </c:pt>
                <c:pt idx="2462">
                  <c:v>139.68781377086998</c:v>
                </c:pt>
                <c:pt idx="2463">
                  <c:v>225.38233042694628</c:v>
                </c:pt>
                <c:pt idx="2464">
                  <c:v>286.58724932000041</c:v>
                </c:pt>
                <c:pt idx="2465">
                  <c:v>208.56166929632309</c:v>
                </c:pt>
                <c:pt idx="2466">
                  <c:v>254.30150617437903</c:v>
                </c:pt>
                <c:pt idx="2467">
                  <c:v>140.10770701104775</c:v>
                </c:pt>
                <c:pt idx="2468">
                  <c:v>189.69656525739993</c:v>
                </c:pt>
                <c:pt idx="2469">
                  <c:v>140.70884662913159</c:v>
                </c:pt>
                <c:pt idx="2470">
                  <c:v>169.5913788350299</c:v>
                </c:pt>
                <c:pt idx="2471">
                  <c:v>89.522457528510131</c:v>
                </c:pt>
                <c:pt idx="2472">
                  <c:v>134.68712995716487</c:v>
                </c:pt>
                <c:pt idx="2473">
                  <c:v>149.14057192043401</c:v>
                </c:pt>
                <c:pt idx="2474">
                  <c:v>148.27875293092802</c:v>
                </c:pt>
                <c:pt idx="2475">
                  <c:v>178.01173999003367</c:v>
                </c:pt>
                <c:pt idx="2476">
                  <c:v>237.97669246021542</c:v>
                </c:pt>
                <c:pt idx="2477">
                  <c:v>129.76193647744367</c:v>
                </c:pt>
                <c:pt idx="2478">
                  <c:v>208.34743213497859</c:v>
                </c:pt>
                <c:pt idx="2479">
                  <c:v>277.4500198935857</c:v>
                </c:pt>
                <c:pt idx="2480">
                  <c:v>177.14852947363397</c:v>
                </c:pt>
                <c:pt idx="2481">
                  <c:v>188.35704668133985</c:v>
                </c:pt>
                <c:pt idx="2482">
                  <c:v>189.3551193458552</c:v>
                </c:pt>
                <c:pt idx="2483">
                  <c:v>298.45047993119806</c:v>
                </c:pt>
                <c:pt idx="2484">
                  <c:v>131.18732385890326</c:v>
                </c:pt>
                <c:pt idx="2485">
                  <c:v>190.90307705453597</c:v>
                </c:pt>
                <c:pt idx="2486">
                  <c:v>144.16818248690106</c:v>
                </c:pt>
                <c:pt idx="2487">
                  <c:v>218.37361532532668</c:v>
                </c:pt>
                <c:pt idx="2488">
                  <c:v>184.66671735921409</c:v>
                </c:pt>
                <c:pt idx="2489">
                  <c:v>100.71937867876841</c:v>
                </c:pt>
                <c:pt idx="2490">
                  <c:v>238.72742121937335</c:v>
                </c:pt>
                <c:pt idx="2491">
                  <c:v>155.86216863965092</c:v>
                </c:pt>
                <c:pt idx="2492">
                  <c:v>204.63646183059609</c:v>
                </c:pt>
                <c:pt idx="2493">
                  <c:v>249.41852234376711</c:v>
                </c:pt>
                <c:pt idx="2494">
                  <c:v>178.32402181709767</c:v>
                </c:pt>
                <c:pt idx="2495">
                  <c:v>214.80046416370897</c:v>
                </c:pt>
                <c:pt idx="2496">
                  <c:v>141.34094772060052</c:v>
                </c:pt>
                <c:pt idx="2497">
                  <c:v>226.54773420043057</c:v>
                </c:pt>
                <c:pt idx="2498">
                  <c:v>98.684734439011663</c:v>
                </c:pt>
                <c:pt idx="2499">
                  <c:v>196.42569941395777</c:v>
                </c:pt>
                <c:pt idx="2500">
                  <c:v>185.88662260270212</c:v>
                </c:pt>
                <c:pt idx="2501">
                  <c:v>284.49624824104831</c:v>
                </c:pt>
                <c:pt idx="2502">
                  <c:v>157.85582081633038</c:v>
                </c:pt>
                <c:pt idx="2503">
                  <c:v>119.59810808519251</c:v>
                </c:pt>
                <c:pt idx="2504">
                  <c:v>155.88402720793965</c:v>
                </c:pt>
                <c:pt idx="2505">
                  <c:v>150.44709971305565</c:v>
                </c:pt>
                <c:pt idx="2506">
                  <c:v>178.68703639549494</c:v>
                </c:pt>
                <c:pt idx="2507">
                  <c:v>208.45672497642227</c:v>
                </c:pt>
                <c:pt idx="2508">
                  <c:v>190.68367964762729</c:v>
                </c:pt>
                <c:pt idx="2509">
                  <c:v>195.48334580547817</c:v>
                </c:pt>
                <c:pt idx="2510">
                  <c:v>149.53791082887619</c:v>
                </c:pt>
                <c:pt idx="2511">
                  <c:v>162.26209072527126</c:v>
                </c:pt>
                <c:pt idx="2512">
                  <c:v>163.70985849760473</c:v>
                </c:pt>
                <c:pt idx="2513">
                  <c:v>202.53925686090952</c:v>
                </c:pt>
                <c:pt idx="2514">
                  <c:v>226.52407824323745</c:v>
                </c:pt>
                <c:pt idx="2515">
                  <c:v>206.9285965259769</c:v>
                </c:pt>
                <c:pt idx="2516">
                  <c:v>147.46041915685055</c:v>
                </c:pt>
                <c:pt idx="2517">
                  <c:v>243.42602773656836</c:v>
                </c:pt>
                <c:pt idx="2518">
                  <c:v>216.19726726356021</c:v>
                </c:pt>
                <c:pt idx="2519">
                  <c:v>148.53873653890332</c:v>
                </c:pt>
                <c:pt idx="2520">
                  <c:v>209.42377818726527</c:v>
                </c:pt>
                <c:pt idx="2521">
                  <c:v>87.615833762974944</c:v>
                </c:pt>
                <c:pt idx="2522">
                  <c:v>231.60605041965027</c:v>
                </c:pt>
                <c:pt idx="2523">
                  <c:v>163.07219129856094</c:v>
                </c:pt>
                <c:pt idx="2524">
                  <c:v>211.44236188745708</c:v>
                </c:pt>
                <c:pt idx="2525">
                  <c:v>257.88700713717844</c:v>
                </c:pt>
                <c:pt idx="2526">
                  <c:v>198.02004135242896</c:v>
                </c:pt>
                <c:pt idx="2527">
                  <c:v>183.26579765896895</c:v>
                </c:pt>
                <c:pt idx="2528">
                  <c:v>186.8303097577882</c:v>
                </c:pt>
                <c:pt idx="2529">
                  <c:v>246.28051323787076</c:v>
                </c:pt>
                <c:pt idx="2530">
                  <c:v>185.63927869734471</c:v>
                </c:pt>
                <c:pt idx="2531">
                  <c:v>108.60887232382083</c:v>
                </c:pt>
                <c:pt idx="2532">
                  <c:v>367.08058632910252</c:v>
                </c:pt>
                <c:pt idx="2533">
                  <c:v>171.18392338459671</c:v>
                </c:pt>
                <c:pt idx="2534">
                  <c:v>212.81261001575331</c:v>
                </c:pt>
                <c:pt idx="2535">
                  <c:v>317.49398931395262</c:v>
                </c:pt>
                <c:pt idx="2536">
                  <c:v>137.96371194956009</c:v>
                </c:pt>
                <c:pt idx="2537">
                  <c:v>189.16076942303334</c:v>
                </c:pt>
                <c:pt idx="2538">
                  <c:v>140.8346638524381</c:v>
                </c:pt>
                <c:pt idx="2539">
                  <c:v>160.57347283975105</c:v>
                </c:pt>
                <c:pt idx="2540">
                  <c:v>143.38498476688983</c:v>
                </c:pt>
                <c:pt idx="2541">
                  <c:v>207.22504973462492</c:v>
                </c:pt>
                <c:pt idx="2542">
                  <c:v>192.01542886519746</c:v>
                </c:pt>
                <c:pt idx="2543">
                  <c:v>191.72280235550716</c:v>
                </c:pt>
                <c:pt idx="2544">
                  <c:v>177.42590716778068</c:v>
                </c:pt>
                <c:pt idx="2545">
                  <c:v>66.603545746766031</c:v>
                </c:pt>
                <c:pt idx="2546">
                  <c:v>217.92461598095542</c:v>
                </c:pt>
                <c:pt idx="2547">
                  <c:v>94.527779765194282</c:v>
                </c:pt>
                <c:pt idx="2548">
                  <c:v>136.2691800747416</c:v>
                </c:pt>
                <c:pt idx="2549">
                  <c:v>172.94524855031341</c:v>
                </c:pt>
                <c:pt idx="2550">
                  <c:v>145.31764168139489</c:v>
                </c:pt>
                <c:pt idx="2551">
                  <c:v>217.61158041015733</c:v>
                </c:pt>
                <c:pt idx="2552">
                  <c:v>128.4265345017775</c:v>
                </c:pt>
                <c:pt idx="2553">
                  <c:v>169.02108472975669</c:v>
                </c:pt>
                <c:pt idx="2554">
                  <c:v>107.44717928871978</c:v>
                </c:pt>
                <c:pt idx="2555">
                  <c:v>135.87340663405485</c:v>
                </c:pt>
                <c:pt idx="2556">
                  <c:v>217.52971224457724</c:v>
                </c:pt>
                <c:pt idx="2557">
                  <c:v>102.26304584619356</c:v>
                </c:pt>
                <c:pt idx="2558">
                  <c:v>143.62177625996992</c:v>
                </c:pt>
                <c:pt idx="2559">
                  <c:v>202.94859768880997</c:v>
                </c:pt>
                <c:pt idx="2560">
                  <c:v>192.26828089784249</c:v>
                </c:pt>
                <c:pt idx="2561">
                  <c:v>158.28377331643424</c:v>
                </c:pt>
                <c:pt idx="2562">
                  <c:v>183.73114744434133</c:v>
                </c:pt>
                <c:pt idx="2563">
                  <c:v>170.03713128331583</c:v>
                </c:pt>
                <c:pt idx="2564">
                  <c:v>201.18344582413556</c:v>
                </c:pt>
                <c:pt idx="2565">
                  <c:v>200.17534256992803</c:v>
                </c:pt>
                <c:pt idx="2566">
                  <c:v>200.73346081488125</c:v>
                </c:pt>
                <c:pt idx="2567">
                  <c:v>239.50656031927792</c:v>
                </c:pt>
                <c:pt idx="2568">
                  <c:v>177.62907009426272</c:v>
                </c:pt>
                <c:pt idx="2569">
                  <c:v>178.83140731071762</c:v>
                </c:pt>
                <c:pt idx="2570">
                  <c:v>202.15276026618085</c:v>
                </c:pt>
                <c:pt idx="2571">
                  <c:v>88.13417753088288</c:v>
                </c:pt>
                <c:pt idx="2572">
                  <c:v>135.07954054119182</c:v>
                </c:pt>
                <c:pt idx="2573">
                  <c:v>192.16391638081404</c:v>
                </c:pt>
                <c:pt idx="2574">
                  <c:v>163.73038351928699</c:v>
                </c:pt>
                <c:pt idx="2575">
                  <c:v>218.03274921665434</c:v>
                </c:pt>
                <c:pt idx="2576">
                  <c:v>204.5838737100712</c:v>
                </c:pt>
                <c:pt idx="2577">
                  <c:v>130.65425309803686</c:v>
                </c:pt>
                <c:pt idx="2578">
                  <c:v>267.15480817045318</c:v>
                </c:pt>
                <c:pt idx="2579">
                  <c:v>206.28930587889045</c:v>
                </c:pt>
                <c:pt idx="2580">
                  <c:v>138.94230323756346</c:v>
                </c:pt>
                <c:pt idx="2581">
                  <c:v>217.96062173933024</c:v>
                </c:pt>
                <c:pt idx="2582">
                  <c:v>161.48074837445165</c:v>
                </c:pt>
                <c:pt idx="2583">
                  <c:v>187.73683154875471</c:v>
                </c:pt>
                <c:pt idx="2584">
                  <c:v>145.58753991848789</c:v>
                </c:pt>
                <c:pt idx="2585">
                  <c:v>145.64146158561925</c:v>
                </c:pt>
                <c:pt idx="2586">
                  <c:v>202.71145831400645</c:v>
                </c:pt>
                <c:pt idx="2587">
                  <c:v>214.03129767320934</c:v>
                </c:pt>
                <c:pt idx="2588">
                  <c:v>131.60512980874046</c:v>
                </c:pt>
                <c:pt idx="2589">
                  <c:v>170.70042576931883</c:v>
                </c:pt>
                <c:pt idx="2590">
                  <c:v>124.1965246660402</c:v>
                </c:pt>
                <c:pt idx="2591">
                  <c:v>243.7400489722495</c:v>
                </c:pt>
                <c:pt idx="2592">
                  <c:v>180.89933223534899</c:v>
                </c:pt>
                <c:pt idx="2593">
                  <c:v>243.34160843834979</c:v>
                </c:pt>
                <c:pt idx="2594">
                  <c:v>254.5504735277791</c:v>
                </c:pt>
                <c:pt idx="2595">
                  <c:v>127.12151419662405</c:v>
                </c:pt>
                <c:pt idx="2596">
                  <c:v>150.97622781438986</c:v>
                </c:pt>
                <c:pt idx="2597">
                  <c:v>197.14639438432641</c:v>
                </c:pt>
                <c:pt idx="2598">
                  <c:v>164.64328314184968</c:v>
                </c:pt>
                <c:pt idx="2599">
                  <c:v>121.40860053448705</c:v>
                </c:pt>
                <c:pt idx="2600">
                  <c:v>155.15289578586817</c:v>
                </c:pt>
                <c:pt idx="2601">
                  <c:v>221.8557374359807</c:v>
                </c:pt>
                <c:pt idx="2602">
                  <c:v>226.17028253051103</c:v>
                </c:pt>
                <c:pt idx="2603">
                  <c:v>96.823335297522135</c:v>
                </c:pt>
                <c:pt idx="2604">
                  <c:v>228.53576228924794</c:v>
                </c:pt>
                <c:pt idx="2605">
                  <c:v>164.20999645531992</c:v>
                </c:pt>
                <c:pt idx="2606">
                  <c:v>194.49750698157004</c:v>
                </c:pt>
                <c:pt idx="2607">
                  <c:v>133.92955952411285</c:v>
                </c:pt>
                <c:pt idx="2608">
                  <c:v>168.85328977848985</c:v>
                </c:pt>
                <c:pt idx="2609">
                  <c:v>117.99495314306114</c:v>
                </c:pt>
                <c:pt idx="2610">
                  <c:v>204.05497752988595</c:v>
                </c:pt>
                <c:pt idx="2611">
                  <c:v>282.47853424516506</c:v>
                </c:pt>
                <c:pt idx="2612">
                  <c:v>189.88732040241302</c:v>
                </c:pt>
                <c:pt idx="2613">
                  <c:v>154.84049799822969</c:v>
                </c:pt>
                <c:pt idx="2614">
                  <c:v>82.379749983083457</c:v>
                </c:pt>
                <c:pt idx="2615">
                  <c:v>108.50473972794134</c:v>
                </c:pt>
                <c:pt idx="2616">
                  <c:v>255.58774086646736</c:v>
                </c:pt>
                <c:pt idx="2617">
                  <c:v>334.9455919303</c:v>
                </c:pt>
                <c:pt idx="2618">
                  <c:v>180.75107664088137</c:v>
                </c:pt>
                <c:pt idx="2619">
                  <c:v>199.39718913490651</c:v>
                </c:pt>
                <c:pt idx="2620">
                  <c:v>159.19023712711351</c:v>
                </c:pt>
                <c:pt idx="2621">
                  <c:v>103.83407970919507</c:v>
                </c:pt>
                <c:pt idx="2622">
                  <c:v>175.84629222226795</c:v>
                </c:pt>
                <c:pt idx="2623">
                  <c:v>91.469667495111935</c:v>
                </c:pt>
                <c:pt idx="2624">
                  <c:v>282.65572200296447</c:v>
                </c:pt>
                <c:pt idx="2625">
                  <c:v>216.05689698815695</c:v>
                </c:pt>
                <c:pt idx="2626">
                  <c:v>172.20791323750746</c:v>
                </c:pt>
                <c:pt idx="2627">
                  <c:v>169.36815472916351</c:v>
                </c:pt>
                <c:pt idx="2628">
                  <c:v>200.61906570816063</c:v>
                </c:pt>
                <c:pt idx="2629">
                  <c:v>146.5175437257858</c:v>
                </c:pt>
                <c:pt idx="2630">
                  <c:v>178.58945557207335</c:v>
                </c:pt>
                <c:pt idx="2631">
                  <c:v>146.43034137377981</c:v>
                </c:pt>
                <c:pt idx="2632">
                  <c:v>166.58799995610025</c:v>
                </c:pt>
                <c:pt idx="2633">
                  <c:v>198.45674887590576</c:v>
                </c:pt>
                <c:pt idx="2634">
                  <c:v>172.06180291366763</c:v>
                </c:pt>
                <c:pt idx="2635">
                  <c:v>159.26230662415037</c:v>
                </c:pt>
                <c:pt idx="2636">
                  <c:v>189.77205559138383</c:v>
                </c:pt>
                <c:pt idx="2637">
                  <c:v>95.188059276260901</c:v>
                </c:pt>
                <c:pt idx="2638">
                  <c:v>189.88732040241302</c:v>
                </c:pt>
                <c:pt idx="2639">
                  <c:v>146.57076962947031</c:v>
                </c:pt>
                <c:pt idx="2640">
                  <c:v>195.49557964608539</c:v>
                </c:pt>
                <c:pt idx="2641">
                  <c:v>143.36979393163347</c:v>
                </c:pt>
                <c:pt idx="2642">
                  <c:v>88.291883912170306</c:v>
                </c:pt>
                <c:pt idx="2643">
                  <c:v>237.95431206934154</c:v>
                </c:pt>
                <c:pt idx="2644">
                  <c:v>192.52548145203036</c:v>
                </c:pt>
                <c:pt idx="2645">
                  <c:v>167.96050931559876</c:v>
                </c:pt>
                <c:pt idx="2646">
                  <c:v>176.79682105124812</c:v>
                </c:pt>
                <c:pt idx="2647">
                  <c:v>253.82003786915448</c:v>
                </c:pt>
                <c:pt idx="2648">
                  <c:v>201.14946937581408</c:v>
                </c:pt>
                <c:pt idx="2649">
                  <c:v>183.0546914331353</c:v>
                </c:pt>
                <c:pt idx="2650">
                  <c:v>143.74747752270196</c:v>
                </c:pt>
                <c:pt idx="2651">
                  <c:v>130.62932157452451</c:v>
                </c:pt>
                <c:pt idx="2652">
                  <c:v>208.92752490879502</c:v>
                </c:pt>
                <c:pt idx="2653">
                  <c:v>255.01930213038577</c:v>
                </c:pt>
                <c:pt idx="2654">
                  <c:v>198.67765377028263</c:v>
                </c:pt>
                <c:pt idx="2655">
                  <c:v>121.2423130706884</c:v>
                </c:pt>
                <c:pt idx="2656">
                  <c:v>141.92608477940666</c:v>
                </c:pt>
                <c:pt idx="2657">
                  <c:v>183.4769038848026</c:v>
                </c:pt>
                <c:pt idx="2658">
                  <c:v>185.44695808457618</c:v>
                </c:pt>
                <c:pt idx="2659">
                  <c:v>88.13417753088288</c:v>
                </c:pt>
                <c:pt idx="2660">
                  <c:v>192.3607014756999</c:v>
                </c:pt>
                <c:pt idx="2661">
                  <c:v>156.61017232530867</c:v>
                </c:pt>
                <c:pt idx="2662">
                  <c:v>230.36492439103313</c:v>
                </c:pt>
                <c:pt idx="2663">
                  <c:v>260.20784207474208</c:v>
                </c:pt>
                <c:pt idx="2664">
                  <c:v>268.65394647727953</c:v>
                </c:pt>
                <c:pt idx="2665">
                  <c:v>192.81115032725211</c:v>
                </c:pt>
                <c:pt idx="2666">
                  <c:v>108.50473972794134</c:v>
                </c:pt>
                <c:pt idx="2667">
                  <c:v>180.98908571999345</c:v>
                </c:pt>
                <c:pt idx="2668">
                  <c:v>239.80805781291565</c:v>
                </c:pt>
                <c:pt idx="2669">
                  <c:v>180.28282784114708</c:v>
                </c:pt>
                <c:pt idx="2670">
                  <c:v>227.42439614346949</c:v>
                </c:pt>
                <c:pt idx="2671">
                  <c:v>190.15385578284622</c:v>
                </c:pt>
                <c:pt idx="2672">
                  <c:v>220.83690782863414</c:v>
                </c:pt>
                <c:pt idx="2673">
                  <c:v>157.92870203738858</c:v>
                </c:pt>
                <c:pt idx="2674">
                  <c:v>242.72191512834979</c:v>
                </c:pt>
                <c:pt idx="2675">
                  <c:v>73.961012276122347</c:v>
                </c:pt>
                <c:pt idx="2676">
                  <c:v>193.46047156403074</c:v>
                </c:pt>
                <c:pt idx="2677">
                  <c:v>154.60672148008598</c:v>
                </c:pt>
                <c:pt idx="2678">
                  <c:v>136.8913085568056</c:v>
                </c:pt>
                <c:pt idx="2679">
                  <c:v>232.72506996334414</c:v>
                </c:pt>
                <c:pt idx="2680">
                  <c:v>171.43329660000745</c:v>
                </c:pt>
                <c:pt idx="2681">
                  <c:v>113.24451224907534</c:v>
                </c:pt>
                <c:pt idx="2682">
                  <c:v>154.8360914963996</c:v>
                </c:pt>
                <c:pt idx="2683">
                  <c:v>142.45498095959192</c:v>
                </c:pt>
                <c:pt idx="2684">
                  <c:v>215.47813776094699</c:v>
                </c:pt>
                <c:pt idx="2685">
                  <c:v>236.13836947304662</c:v>
                </c:pt>
                <c:pt idx="2686">
                  <c:v>161.39737272140337</c:v>
                </c:pt>
                <c:pt idx="2687">
                  <c:v>154.79202647809871</c:v>
                </c:pt>
                <c:pt idx="2688">
                  <c:v>56.116999075748026</c:v>
                </c:pt>
                <c:pt idx="2689">
                  <c:v>135.26322209116188</c:v>
                </c:pt>
                <c:pt idx="2690">
                  <c:v>179.83811903803144</c:v>
                </c:pt>
                <c:pt idx="2691">
                  <c:v>176.44093804818112</c:v>
                </c:pt>
                <c:pt idx="2692">
                  <c:v>263.77223821298685</c:v>
                </c:pt>
                <c:pt idx="2693">
                  <c:v>184.80784137835144</c:v>
                </c:pt>
                <c:pt idx="2694">
                  <c:v>188.94282152330561</c:v>
                </c:pt>
                <c:pt idx="2695">
                  <c:v>71.04901032987982</c:v>
                </c:pt>
                <c:pt idx="2696">
                  <c:v>216.01178832468577</c:v>
                </c:pt>
                <c:pt idx="2697">
                  <c:v>198.36931460275082</c:v>
                </c:pt>
                <c:pt idx="2698">
                  <c:v>106.80823652335675</c:v>
                </c:pt>
                <c:pt idx="2699">
                  <c:v>223.71957174953423</c:v>
                </c:pt>
                <c:pt idx="2700">
                  <c:v>140.91328512193286</c:v>
                </c:pt>
                <c:pt idx="2701">
                  <c:v>185.8237719713361</c:v>
                </c:pt>
                <c:pt idx="2702">
                  <c:v>134.81445466793957</c:v>
                </c:pt>
                <c:pt idx="2703">
                  <c:v>244.23717195502832</c:v>
                </c:pt>
                <c:pt idx="2704">
                  <c:v>258.15093340468593</c:v>
                </c:pt>
                <c:pt idx="2705">
                  <c:v>192.98033680541266</c:v>
                </c:pt>
                <c:pt idx="2706">
                  <c:v>244.38409400288947</c:v>
                </c:pt>
                <c:pt idx="2707">
                  <c:v>208.68957380997017</c:v>
                </c:pt>
                <c:pt idx="2708">
                  <c:v>270.85626970772864</c:v>
                </c:pt>
                <c:pt idx="2709">
                  <c:v>132.36478753213305</c:v>
                </c:pt>
                <c:pt idx="2710">
                  <c:v>285.14098903513514</c:v>
                </c:pt>
                <c:pt idx="2711">
                  <c:v>215.81187229428906</c:v>
                </c:pt>
                <c:pt idx="2712">
                  <c:v>218.17712013187702</c:v>
                </c:pt>
                <c:pt idx="2713">
                  <c:v>165.62842620231095</c:v>
                </c:pt>
                <c:pt idx="2714">
                  <c:v>261.31526556098834</c:v>
                </c:pt>
                <c:pt idx="2715">
                  <c:v>170.39081103546778</c:v>
                </c:pt>
                <c:pt idx="2716">
                  <c:v>272.2837443795288</c:v>
                </c:pt>
                <c:pt idx="2717">
                  <c:v>197.08041281744954</c:v>
                </c:pt>
                <c:pt idx="2718">
                  <c:v>191.29061729443492</c:v>
                </c:pt>
                <c:pt idx="2719">
                  <c:v>252.22163731057663</c:v>
                </c:pt>
                <c:pt idx="2720">
                  <c:v>192.92392198593006</c:v>
                </c:pt>
                <c:pt idx="2721">
                  <c:v>127.52726024671574</c:v>
                </c:pt>
                <c:pt idx="2722">
                  <c:v>160.37193336131168</c:v>
                </c:pt>
                <c:pt idx="2723">
                  <c:v>232.81841822579736</c:v>
                </c:pt>
                <c:pt idx="2724">
                  <c:v>192.81115032725211</c:v>
                </c:pt>
                <c:pt idx="2725">
                  <c:v>181.05153048934881</c:v>
                </c:pt>
                <c:pt idx="2726">
                  <c:v>115.78868725307984</c:v>
                </c:pt>
                <c:pt idx="2727">
                  <c:v>175.45075070273015</c:v>
                </c:pt>
                <c:pt idx="2728">
                  <c:v>111.50603131653043</c:v>
                </c:pt>
                <c:pt idx="2729">
                  <c:v>125.99333376754657</c:v>
                </c:pt>
                <c:pt idx="2730">
                  <c:v>184.63146534457337</c:v>
                </c:pt>
                <c:pt idx="2731">
                  <c:v>125.87018363745301</c:v>
                </c:pt>
                <c:pt idx="2732">
                  <c:v>118.90014138742117</c:v>
                </c:pt>
                <c:pt idx="2733">
                  <c:v>242.316632920556</c:v>
                </c:pt>
                <c:pt idx="2734">
                  <c:v>220.32285460198182</c:v>
                </c:pt>
                <c:pt idx="2735">
                  <c:v>116.94435033830814</c:v>
                </c:pt>
                <c:pt idx="2736">
                  <c:v>194.80648393226147</c:v>
                </c:pt>
                <c:pt idx="2737">
                  <c:v>199.03278302961553</c:v>
                </c:pt>
                <c:pt idx="2738">
                  <c:v>178.32013713785273</c:v>
                </c:pt>
                <c:pt idx="2739">
                  <c:v>247.27359959768364</c:v>
                </c:pt>
                <c:pt idx="2740">
                  <c:v>104.047447166231</c:v>
                </c:pt>
                <c:pt idx="2741">
                  <c:v>103.60702890437096</c:v>
                </c:pt>
                <c:pt idx="2742">
                  <c:v>240.15872259013122</c:v>
                </c:pt>
                <c:pt idx="2743">
                  <c:v>209.54362344098627</c:v>
                </c:pt>
                <c:pt idx="2744">
                  <c:v>212.12937031094043</c:v>
                </c:pt>
                <c:pt idx="2745">
                  <c:v>178.39823658476234</c:v>
                </c:pt>
                <c:pt idx="2746">
                  <c:v>125.55395915085683</c:v>
                </c:pt>
                <c:pt idx="2747">
                  <c:v>299.39671821892262</c:v>
                </c:pt>
                <c:pt idx="2748">
                  <c:v>236.89536010322627</c:v>
                </c:pt>
                <c:pt idx="2749">
                  <c:v>243.55300456561963</c:v>
                </c:pt>
                <c:pt idx="2750">
                  <c:v>191.57866336143343</c:v>
                </c:pt>
                <c:pt idx="2751">
                  <c:v>171.84849343691894</c:v>
                </c:pt>
                <c:pt idx="2752">
                  <c:v>226.45311037165811</c:v>
                </c:pt>
                <c:pt idx="2753">
                  <c:v>140.75604258294334</c:v>
                </c:pt>
                <c:pt idx="2754">
                  <c:v>251.78829264375963</c:v>
                </c:pt>
                <c:pt idx="2755">
                  <c:v>263.0147837405093</c:v>
                </c:pt>
                <c:pt idx="2756">
                  <c:v>174.27827333420282</c:v>
                </c:pt>
                <c:pt idx="2757">
                  <c:v>214.58408173173666</c:v>
                </c:pt>
                <c:pt idx="2758">
                  <c:v>125.78785162957502</c:v>
                </c:pt>
                <c:pt idx="2759">
                  <c:v>170.91054633026943</c:v>
                </c:pt>
                <c:pt idx="2760">
                  <c:v>217.61668267543428</c:v>
                </c:pt>
                <c:pt idx="2761">
                  <c:v>244.53147989304853</c:v>
                </c:pt>
                <c:pt idx="2762">
                  <c:v>161.15118842179072</c:v>
                </c:pt>
                <c:pt idx="2763">
                  <c:v>113.51910688943462</c:v>
                </c:pt>
                <c:pt idx="2764">
                  <c:v>116.0464676101401</c:v>
                </c:pt>
                <c:pt idx="2765">
                  <c:v>127.26820432333625</c:v>
                </c:pt>
                <c:pt idx="2766">
                  <c:v>68.381917116930708</c:v>
                </c:pt>
                <c:pt idx="2767">
                  <c:v>149.07029981230153</c:v>
                </c:pt>
                <c:pt idx="2768">
                  <c:v>244.93305136245908</c:v>
                </c:pt>
                <c:pt idx="2769">
                  <c:v>177.41031047051365</c:v>
                </c:pt>
                <c:pt idx="2770">
                  <c:v>238.81833430976258</c:v>
                </c:pt>
                <c:pt idx="2771">
                  <c:v>138.22613072959939</c:v>
                </c:pt>
                <c:pt idx="2772">
                  <c:v>160.08174202368536</c:v>
                </c:pt>
                <c:pt idx="2773">
                  <c:v>265.96876341471216</c:v>
                </c:pt>
                <c:pt idx="2774">
                  <c:v>144.56163671609829</c:v>
                </c:pt>
                <c:pt idx="2775">
                  <c:v>264.21149686910212</c:v>
                </c:pt>
                <c:pt idx="2776">
                  <c:v>247.93098009438836</c:v>
                </c:pt>
                <c:pt idx="2777">
                  <c:v>239.68409595880075</c:v>
                </c:pt>
                <c:pt idx="2778">
                  <c:v>205.31825202822802</c:v>
                </c:pt>
                <c:pt idx="2779">
                  <c:v>227.23839538200991</c:v>
                </c:pt>
                <c:pt idx="2780">
                  <c:v>80.14356626488734</c:v>
                </c:pt>
                <c:pt idx="2781">
                  <c:v>141.04919091521879</c:v>
                </c:pt>
                <c:pt idx="2782">
                  <c:v>246.1355625197757</c:v>
                </c:pt>
                <c:pt idx="2783">
                  <c:v>178.75336584409524</c:v>
                </c:pt>
                <c:pt idx="2784">
                  <c:v>58.907474339939654</c:v>
                </c:pt>
                <c:pt idx="2785">
                  <c:v>194.5584442634572</c:v>
                </c:pt>
                <c:pt idx="2786">
                  <c:v>225.52739710561582</c:v>
                </c:pt>
                <c:pt idx="2787">
                  <c:v>137.65061839847476</c:v>
                </c:pt>
                <c:pt idx="2788">
                  <c:v>174.99618525078404</c:v>
                </c:pt>
                <c:pt idx="2789">
                  <c:v>205.06696546333842</c:v>
                </c:pt>
                <c:pt idx="2790">
                  <c:v>202.85368395860132</c:v>
                </c:pt>
                <c:pt idx="2791">
                  <c:v>138.85591260957881</c:v>
                </c:pt>
                <c:pt idx="2792">
                  <c:v>127.70572357083438</c:v>
                </c:pt>
                <c:pt idx="2793">
                  <c:v>111.35180375247728</c:v>
                </c:pt>
                <c:pt idx="2794">
                  <c:v>138.82355960929999</c:v>
                </c:pt>
                <c:pt idx="2795">
                  <c:v>241.20399120845832</c:v>
                </c:pt>
                <c:pt idx="2796">
                  <c:v>216.94903966788843</c:v>
                </c:pt>
                <c:pt idx="2797">
                  <c:v>233.64579692468396</c:v>
                </c:pt>
                <c:pt idx="2798">
                  <c:v>186.85785039422626</c:v>
                </c:pt>
                <c:pt idx="2799">
                  <c:v>193.05692876485409</c:v>
                </c:pt>
                <c:pt idx="2800">
                  <c:v>167.18484903292847</c:v>
                </c:pt>
                <c:pt idx="2801">
                  <c:v>182.73817704510293</c:v>
                </c:pt>
                <c:pt idx="2802">
                  <c:v>99.886085990583524</c:v>
                </c:pt>
                <c:pt idx="2803">
                  <c:v>239.13815357416752</c:v>
                </c:pt>
                <c:pt idx="2804">
                  <c:v>147.24496440947405</c:v>
                </c:pt>
                <c:pt idx="2805">
                  <c:v>208.41573291334498</c:v>
                </c:pt>
                <c:pt idx="2806">
                  <c:v>205.68074478404014</c:v>
                </c:pt>
                <c:pt idx="2807">
                  <c:v>228.9484659738082</c:v>
                </c:pt>
                <c:pt idx="2808">
                  <c:v>168.4093347191083</c:v>
                </c:pt>
                <c:pt idx="2809">
                  <c:v>174.69428189513565</c:v>
                </c:pt>
                <c:pt idx="2810">
                  <c:v>127.62652249846724</c:v>
                </c:pt>
                <c:pt idx="2811">
                  <c:v>176.88274783693487</c:v>
                </c:pt>
                <c:pt idx="2812">
                  <c:v>82.694698903360404</c:v>
                </c:pt>
                <c:pt idx="2813">
                  <c:v>113.02325947297504</c:v>
                </c:pt>
                <c:pt idx="2814">
                  <c:v>159.74870325379015</c:v>
                </c:pt>
                <c:pt idx="2815">
                  <c:v>238.46314707014244</c:v>
                </c:pt>
                <c:pt idx="2816">
                  <c:v>94.240429461642634</c:v>
                </c:pt>
                <c:pt idx="2817">
                  <c:v>262.79538633360062</c:v>
                </c:pt>
                <c:pt idx="2818">
                  <c:v>169.31632035237271</c:v>
                </c:pt>
                <c:pt idx="2819">
                  <c:v>207.74379936454352</c:v>
                </c:pt>
                <c:pt idx="2820">
                  <c:v>191.57866336143343</c:v>
                </c:pt>
                <c:pt idx="2821">
                  <c:v>199.44751602422912</c:v>
                </c:pt>
                <c:pt idx="2822">
                  <c:v>267.03745606908342</c:v>
                </c:pt>
                <c:pt idx="2823">
                  <c:v>147.44604004561552</c:v>
                </c:pt>
                <c:pt idx="2824">
                  <c:v>120.73939205918577</c:v>
                </c:pt>
                <c:pt idx="2825">
                  <c:v>155.98862364611705</c:v>
                </c:pt>
                <c:pt idx="2826">
                  <c:v>186.94447294335987</c:v>
                </c:pt>
                <c:pt idx="2827">
                  <c:v>165.96500176972768</c:v>
                </c:pt>
                <c:pt idx="2828">
                  <c:v>207.36008582360228</c:v>
                </c:pt>
                <c:pt idx="2829">
                  <c:v>170.74402694532182</c:v>
                </c:pt>
                <c:pt idx="2830">
                  <c:v>162.13766502885846</c:v>
                </c:pt>
                <c:pt idx="2831">
                  <c:v>175.42726868639875</c:v>
                </c:pt>
                <c:pt idx="2832">
                  <c:v>147.64670981974632</c:v>
                </c:pt>
                <c:pt idx="2833">
                  <c:v>192.25622099809698</c:v>
                </c:pt>
                <c:pt idx="2834">
                  <c:v>224.97229383559898</c:v>
                </c:pt>
                <c:pt idx="2835">
                  <c:v>230.33315119362669</c:v>
                </c:pt>
                <c:pt idx="2836">
                  <c:v>152.45495706010843</c:v>
                </c:pt>
                <c:pt idx="2837">
                  <c:v>120.14532603614498</c:v>
                </c:pt>
                <c:pt idx="2838">
                  <c:v>123.45228969905293</c:v>
                </c:pt>
                <c:pt idx="2839">
                  <c:v>243.79965270753019</c:v>
                </c:pt>
                <c:pt idx="2840">
                  <c:v>242.54774234548677</c:v>
                </c:pt>
                <c:pt idx="2841">
                  <c:v>183.46124920724833</c:v>
                </c:pt>
                <c:pt idx="2842">
                  <c:v>238.89428848604439</c:v>
                </c:pt>
                <c:pt idx="2843">
                  <c:v>128.85408113987069</c:v>
                </c:pt>
                <c:pt idx="2844">
                  <c:v>179.90050582709955</c:v>
                </c:pt>
                <c:pt idx="2845">
                  <c:v>243.34995759971207</c:v>
                </c:pt>
                <c:pt idx="2846">
                  <c:v>74.923948886571452</c:v>
                </c:pt>
                <c:pt idx="2847">
                  <c:v>184.57273131360125</c:v>
                </c:pt>
                <c:pt idx="2848">
                  <c:v>158.79950797141646</c:v>
                </c:pt>
                <c:pt idx="2849">
                  <c:v>146.33339833351783</c:v>
                </c:pt>
                <c:pt idx="2850">
                  <c:v>244.44462542276597</c:v>
                </c:pt>
                <c:pt idx="2851">
                  <c:v>138.38963513961062</c:v>
                </c:pt>
                <c:pt idx="2852">
                  <c:v>232.22168510954361</c:v>
                </c:pt>
                <c:pt idx="2853">
                  <c:v>236.47569878419745</c:v>
                </c:pt>
                <c:pt idx="2854">
                  <c:v>185.03123942507955</c:v>
                </c:pt>
                <c:pt idx="2855">
                  <c:v>136.35928144110949</c:v>
                </c:pt>
                <c:pt idx="2856">
                  <c:v>113.16171639889944</c:v>
                </c:pt>
                <c:pt idx="2857">
                  <c:v>191.66273477792856</c:v>
                </c:pt>
                <c:pt idx="2858">
                  <c:v>196.46674945732229</c:v>
                </c:pt>
                <c:pt idx="2859">
                  <c:v>127.89682659757091</c:v>
                </c:pt>
                <c:pt idx="2860">
                  <c:v>187.51192601455841</c:v>
                </c:pt>
                <c:pt idx="2861">
                  <c:v>138.87214709000546</c:v>
                </c:pt>
                <c:pt idx="2862">
                  <c:v>204.50942702125758</c:v>
                </c:pt>
                <c:pt idx="2863">
                  <c:v>165.42937987622281</c:v>
                </c:pt>
                <c:pt idx="2864">
                  <c:v>128.84758734770003</c:v>
                </c:pt>
                <c:pt idx="2865">
                  <c:v>255.68166893179296</c:v>
                </c:pt>
                <c:pt idx="2866">
                  <c:v>205.61429937486537</c:v>
                </c:pt>
                <c:pt idx="2867">
                  <c:v>201.95139472860319</c:v>
                </c:pt>
                <c:pt idx="2868">
                  <c:v>277.06549462862313</c:v>
                </c:pt>
                <c:pt idx="2869">
                  <c:v>237.16508439945756</c:v>
                </c:pt>
                <c:pt idx="2870">
                  <c:v>214.96802719382686</c:v>
                </c:pt>
                <c:pt idx="2871">
                  <c:v>228.60336730416748</c:v>
                </c:pt>
                <c:pt idx="2872">
                  <c:v>183.71155010725488</c:v>
                </c:pt>
                <c:pt idx="2873">
                  <c:v>221.44187414567568</c:v>
                </c:pt>
                <c:pt idx="2874">
                  <c:v>297.48754332074896</c:v>
                </c:pt>
                <c:pt idx="2875">
                  <c:v>212.08652287867153</c:v>
                </c:pt>
                <c:pt idx="2876">
                  <c:v>112.1636437343841</c:v>
                </c:pt>
                <c:pt idx="2877">
                  <c:v>247.37610874552047</c:v>
                </c:pt>
                <c:pt idx="2878">
                  <c:v>154.25280980678508</c:v>
                </c:pt>
                <c:pt idx="2879">
                  <c:v>190.12196662486531</c:v>
                </c:pt>
                <c:pt idx="2880">
                  <c:v>227.65933226735797</c:v>
                </c:pt>
                <c:pt idx="2881">
                  <c:v>273.57647286378779</c:v>
                </c:pt>
                <c:pt idx="2882">
                  <c:v>137.39121459337184</c:v>
                </c:pt>
                <c:pt idx="2883">
                  <c:v>117.24480418677558</c:v>
                </c:pt>
                <c:pt idx="2884">
                  <c:v>148.60947248933371</c:v>
                </c:pt>
                <c:pt idx="2885">
                  <c:v>177.64466679152974</c:v>
                </c:pt>
                <c:pt idx="2886">
                  <c:v>145.61200759970234</c:v>
                </c:pt>
                <c:pt idx="2887">
                  <c:v>219.55948614020599</c:v>
                </c:pt>
                <c:pt idx="2888">
                  <c:v>70.972012508427724</c:v>
                </c:pt>
                <c:pt idx="2889">
                  <c:v>155.31529857042187</c:v>
                </c:pt>
                <c:pt idx="2890">
                  <c:v>173.06729705494945</c:v>
                </c:pt>
                <c:pt idx="2891">
                  <c:v>162.30348865035921</c:v>
                </c:pt>
                <c:pt idx="2892">
                  <c:v>326.42944734077901</c:v>
                </c:pt>
                <c:pt idx="2893">
                  <c:v>172.57481249514967</c:v>
                </c:pt>
                <c:pt idx="2894">
                  <c:v>91.115291979513131</c:v>
                </c:pt>
                <c:pt idx="2895">
                  <c:v>97.407776592881419</c:v>
                </c:pt>
                <c:pt idx="2896">
                  <c:v>151.81183971406426</c:v>
                </c:pt>
                <c:pt idx="2897">
                  <c:v>130.6729227505275</c:v>
                </c:pt>
                <c:pt idx="2898">
                  <c:v>91.204349700710736</c:v>
                </c:pt>
                <c:pt idx="2899">
                  <c:v>192.2321591788932</c:v>
                </c:pt>
                <c:pt idx="2900">
                  <c:v>231.37227390150656</c:v>
                </c:pt>
                <c:pt idx="2901">
                  <c:v>186.5233621171501</c:v>
                </c:pt>
                <c:pt idx="2902">
                  <c:v>75.280179771361873</c:v>
                </c:pt>
                <c:pt idx="2903">
                  <c:v>177.81257770337106</c:v>
                </c:pt>
                <c:pt idx="2904">
                  <c:v>90.357373664737679</c:v>
                </c:pt>
                <c:pt idx="2905">
                  <c:v>162.56428398235585</c:v>
                </c:pt>
                <c:pt idx="2906">
                  <c:v>167.34986093040789</c:v>
                </c:pt>
                <c:pt idx="2907">
                  <c:v>211.18330596407759</c:v>
                </c:pt>
                <c:pt idx="2908">
                  <c:v>178.80021391618357</c:v>
                </c:pt>
                <c:pt idx="2909">
                  <c:v>157.80868284280587</c:v>
                </c:pt>
                <c:pt idx="2910">
                  <c:v>237.54694257120718</c:v>
                </c:pt>
                <c:pt idx="2911">
                  <c:v>147.66103095069411</c:v>
                </c:pt>
                <c:pt idx="2912">
                  <c:v>279.77711670217104</c:v>
                </c:pt>
                <c:pt idx="2913">
                  <c:v>253.13703008549055</c:v>
                </c:pt>
                <c:pt idx="2914">
                  <c:v>101.35321917885449</c:v>
                </c:pt>
                <c:pt idx="2915">
                  <c:v>176.60519620192645</c:v>
                </c:pt>
                <c:pt idx="2916">
                  <c:v>252.90881967492169</c:v>
                </c:pt>
                <c:pt idx="2917">
                  <c:v>185.45478542335331</c:v>
                </c:pt>
                <c:pt idx="2918">
                  <c:v>136.54458643912221</c:v>
                </c:pt>
                <c:pt idx="2919">
                  <c:v>259.51648512971587</c:v>
                </c:pt>
                <c:pt idx="2920">
                  <c:v>162.28690628820914</c:v>
                </c:pt>
                <c:pt idx="2921">
                  <c:v>154.24840330495499</c:v>
                </c:pt>
                <c:pt idx="2922">
                  <c:v>225.18554533206043</c:v>
                </c:pt>
                <c:pt idx="2923">
                  <c:v>238.38046718054102</c:v>
                </c:pt>
                <c:pt idx="2924">
                  <c:v>210.14557478309143</c:v>
                </c:pt>
                <c:pt idx="2925">
                  <c:v>149.1968127990549</c:v>
                </c:pt>
                <c:pt idx="2926">
                  <c:v>143.21313119551633</c:v>
                </c:pt>
                <c:pt idx="2927">
                  <c:v>152.93677324705641</c:v>
                </c:pt>
                <c:pt idx="2928">
                  <c:v>166.46682115577278</c:v>
                </c:pt>
                <c:pt idx="2929">
                  <c:v>159.67692365818948</c:v>
                </c:pt>
                <c:pt idx="2930">
                  <c:v>281.92656191065907</c:v>
                </c:pt>
                <c:pt idx="2931">
                  <c:v>181.50029791257111</c:v>
                </c:pt>
                <c:pt idx="2932">
                  <c:v>179.05776235209487</c:v>
                </c:pt>
                <c:pt idx="2933">
                  <c:v>201.96849891333841</c:v>
                </c:pt>
                <c:pt idx="2934">
                  <c:v>204.21639464955661</c:v>
                </c:pt>
                <c:pt idx="2935">
                  <c:v>234.26027200883254</c:v>
                </c:pt>
                <c:pt idx="2936">
                  <c:v>201.67349521187134</c:v>
                </c:pt>
                <c:pt idx="2937">
                  <c:v>217.72429408854805</c:v>
                </c:pt>
                <c:pt idx="2938">
                  <c:v>223.77592858872958</c:v>
                </c:pt>
                <c:pt idx="2939">
                  <c:v>155.92762838394265</c:v>
                </c:pt>
                <c:pt idx="2940">
                  <c:v>168.63742916910269</c:v>
                </c:pt>
                <c:pt idx="2941">
                  <c:v>148.68960124629666</c:v>
                </c:pt>
                <c:pt idx="2942">
                  <c:v>200.3442391466524</c:v>
                </c:pt>
                <c:pt idx="2943">
                  <c:v>48.758604861795902</c:v>
                </c:pt>
                <c:pt idx="2944">
                  <c:v>221.03612809558399</c:v>
                </c:pt>
                <c:pt idx="2945">
                  <c:v>163.53325054267771</c:v>
                </c:pt>
                <c:pt idx="2946">
                  <c:v>293.95770343369804</c:v>
                </c:pt>
                <c:pt idx="2947">
                  <c:v>71.801362537080422</c:v>
                </c:pt>
                <c:pt idx="2948">
                  <c:v>248.16858331148978</c:v>
                </c:pt>
                <c:pt idx="2949">
                  <c:v>35.396235943771899</c:v>
                </c:pt>
                <c:pt idx="2950">
                  <c:v>217.7191918232711</c:v>
                </c:pt>
                <c:pt idx="2951">
                  <c:v>215.19542588037439</c:v>
                </c:pt>
                <c:pt idx="2952">
                  <c:v>126.64503219610197</c:v>
                </c:pt>
                <c:pt idx="2953">
                  <c:v>221.34423534196685</c:v>
                </c:pt>
                <c:pt idx="2954">
                  <c:v>154.2217323728255</c:v>
                </c:pt>
                <c:pt idx="2955">
                  <c:v>134.88948115962557</c:v>
                </c:pt>
                <c:pt idx="2956">
                  <c:v>175.48600271737087</c:v>
                </c:pt>
                <c:pt idx="2957">
                  <c:v>215.60244749678532</c:v>
                </c:pt>
                <c:pt idx="2958">
                  <c:v>160.87102767385659</c:v>
                </c:pt>
                <c:pt idx="2959">
                  <c:v>119.40097510858322</c:v>
                </c:pt>
                <c:pt idx="2960">
                  <c:v>212.84618060206412</c:v>
                </c:pt>
                <c:pt idx="2961">
                  <c:v>250.24543720035581</c:v>
                </c:pt>
                <c:pt idx="2962">
                  <c:v>167.45039874847862</c:v>
                </c:pt>
                <c:pt idx="2963">
                  <c:v>270.87551916309167</c:v>
                </c:pt>
                <c:pt idx="2964">
                  <c:v>184.42783857579343</c:v>
                </c:pt>
                <c:pt idx="2965">
                  <c:v>195.94562263562693</c:v>
                </c:pt>
                <c:pt idx="2966">
                  <c:v>217.94519898292492</c:v>
                </c:pt>
                <c:pt idx="2967">
                  <c:v>116.99456126705627</c:v>
                </c:pt>
                <c:pt idx="2968">
                  <c:v>133.14972466076142</c:v>
                </c:pt>
                <c:pt idx="2969">
                  <c:v>255.20391136495164</c:v>
                </c:pt>
                <c:pt idx="2970">
                  <c:v>202.30292921012733</c:v>
                </c:pt>
                <c:pt idx="2971">
                  <c:v>158.45881580360583</c:v>
                </c:pt>
                <c:pt idx="2972">
                  <c:v>193.29087922385952</c:v>
                </c:pt>
                <c:pt idx="2973">
                  <c:v>211.0235122924496</c:v>
                </c:pt>
                <c:pt idx="2974">
                  <c:v>241.59848908282584</c:v>
                </c:pt>
                <c:pt idx="2975">
                  <c:v>164.05437736437307</c:v>
                </c:pt>
                <c:pt idx="2976">
                  <c:v>223.19798108554096</c:v>
                </c:pt>
                <c:pt idx="2977">
                  <c:v>273.70263796881773</c:v>
                </c:pt>
                <c:pt idx="2978">
                  <c:v>148.91537648480153</c:v>
                </c:pt>
                <c:pt idx="2979">
                  <c:v>118.2556325144833</c:v>
                </c:pt>
                <c:pt idx="2980">
                  <c:v>161.23468003541348</c:v>
                </c:pt>
                <c:pt idx="2981">
                  <c:v>209.77931330860883</c:v>
                </c:pt>
                <c:pt idx="2982">
                  <c:v>198.36096544138854</c:v>
                </c:pt>
                <c:pt idx="2983">
                  <c:v>174.98447323276196</c:v>
                </c:pt>
                <c:pt idx="2984">
                  <c:v>247.54448349965969</c:v>
                </c:pt>
                <c:pt idx="2985">
                  <c:v>166.62435359619849</c:v>
                </c:pt>
                <c:pt idx="2986">
                  <c:v>152.04329702071846</c:v>
                </c:pt>
                <c:pt idx="2987">
                  <c:v>176.13190311720246</c:v>
                </c:pt>
                <c:pt idx="2988">
                  <c:v>293.25822924845852</c:v>
                </c:pt>
                <c:pt idx="2989">
                  <c:v>234.36336095954175</c:v>
                </c:pt>
                <c:pt idx="2990">
                  <c:v>216.43353693405516</c:v>
                </c:pt>
                <c:pt idx="2991">
                  <c:v>201.30682787537808</c:v>
                </c:pt>
                <c:pt idx="2992">
                  <c:v>120.8007352030836</c:v>
                </c:pt>
                <c:pt idx="2993">
                  <c:v>211.92974418197991</c:v>
                </c:pt>
                <c:pt idx="2994">
                  <c:v>16.460337974131107</c:v>
                </c:pt>
                <c:pt idx="2995">
                  <c:v>126.8670966962236</c:v>
                </c:pt>
                <c:pt idx="2996">
                  <c:v>194.87977101533033</c:v>
                </c:pt>
                <c:pt idx="2997">
                  <c:v>211.52736098854803</c:v>
                </c:pt>
                <c:pt idx="2998">
                  <c:v>192.77091200790892</c:v>
                </c:pt>
                <c:pt idx="2999">
                  <c:v>186.89721900926088</c:v>
                </c:pt>
                <c:pt idx="3000">
                  <c:v>242.3001665189804</c:v>
                </c:pt>
                <c:pt idx="3001">
                  <c:v>132.77957850703388</c:v>
                </c:pt>
                <c:pt idx="3002">
                  <c:v>145.35701029642951</c:v>
                </c:pt>
                <c:pt idx="3003">
                  <c:v>149.31845544168027</c:v>
                </c:pt>
                <c:pt idx="3004">
                  <c:v>231.13954102853313</c:v>
                </c:pt>
                <c:pt idx="3005">
                  <c:v>195.93744741512637</c:v>
                </c:pt>
                <c:pt idx="3006">
                  <c:v>105.39258983015316</c:v>
                </c:pt>
                <c:pt idx="3007">
                  <c:v>117.01125958978082</c:v>
                </c:pt>
                <c:pt idx="3008">
                  <c:v>106.43484347354388</c:v>
                </c:pt>
                <c:pt idx="3009">
                  <c:v>216.6100289284077</c:v>
                </c:pt>
                <c:pt idx="3010">
                  <c:v>292.89364920230582</c:v>
                </c:pt>
                <c:pt idx="3011">
                  <c:v>221.34423534196685</c:v>
                </c:pt>
                <c:pt idx="3012">
                  <c:v>170.53773308332893</c:v>
                </c:pt>
                <c:pt idx="3013">
                  <c:v>175.2156986182672</c:v>
                </c:pt>
                <c:pt idx="3014">
                  <c:v>216.11696456573554</c:v>
                </c:pt>
                <c:pt idx="3015">
                  <c:v>173.72044499068579</c:v>
                </c:pt>
                <c:pt idx="3016">
                  <c:v>208.87708205889794</c:v>
                </c:pt>
                <c:pt idx="3017">
                  <c:v>128.89918980334187</c:v>
                </c:pt>
                <c:pt idx="3018">
                  <c:v>248.87084055051673</c:v>
                </c:pt>
                <c:pt idx="3019">
                  <c:v>184.74904936709208</c:v>
                </c:pt>
                <c:pt idx="3020">
                  <c:v>109.39021467464045</c:v>
                </c:pt>
                <c:pt idx="3021">
                  <c:v>172.08945951068017</c:v>
                </c:pt>
                <c:pt idx="3022">
                  <c:v>117.19482517917641</c:v>
                </c:pt>
                <c:pt idx="3023">
                  <c:v>143.72243003861513</c:v>
                </c:pt>
                <c:pt idx="3024">
                  <c:v>238.09601589135127</c:v>
                </c:pt>
                <c:pt idx="3025">
                  <c:v>101.88686974259326</c:v>
                </c:pt>
                <c:pt idx="3026">
                  <c:v>143.13717701923451</c:v>
                </c:pt>
                <c:pt idx="3027">
                  <c:v>254.48240467056166</c:v>
                </c:pt>
                <c:pt idx="3028">
                  <c:v>168.41333535892772</c:v>
                </c:pt>
                <c:pt idx="3029">
                  <c:v>139.36173263544333</c:v>
                </c:pt>
                <c:pt idx="3030">
                  <c:v>215.60743380148779</c:v>
                </c:pt>
                <c:pt idx="3031">
                  <c:v>201.52413799194619</c:v>
                </c:pt>
                <c:pt idx="3032">
                  <c:v>197.12169478196301</c:v>
                </c:pt>
                <c:pt idx="3033">
                  <c:v>145.76368403111701</c:v>
                </c:pt>
                <c:pt idx="3034">
                  <c:v>189.94698211798095</c:v>
                </c:pt>
                <c:pt idx="3035">
                  <c:v>149.85906363988761</c:v>
                </c:pt>
                <c:pt idx="3036">
                  <c:v>258.99466254457366</c:v>
                </c:pt>
                <c:pt idx="3037">
                  <c:v>218.1307359020866</c:v>
                </c:pt>
                <c:pt idx="3038">
                  <c:v>344.93489965796471</c:v>
                </c:pt>
                <c:pt idx="3039">
                  <c:v>109.53238233894808</c:v>
                </c:pt>
                <c:pt idx="3040">
                  <c:v>137.74964872907731</c:v>
                </c:pt>
                <c:pt idx="3041">
                  <c:v>142.04969875179813</c:v>
                </c:pt>
                <c:pt idx="3042">
                  <c:v>295.73050869628787</c:v>
                </c:pt>
                <c:pt idx="3043">
                  <c:v>212.39149918954354</c:v>
                </c:pt>
                <c:pt idx="3044">
                  <c:v>154.96382206918497</c:v>
                </c:pt>
                <c:pt idx="3045">
                  <c:v>245.72181519004516</c:v>
                </c:pt>
                <c:pt idx="3046">
                  <c:v>162.24133378244005</c:v>
                </c:pt>
                <c:pt idx="3047">
                  <c:v>149.44462054671021</c:v>
                </c:pt>
                <c:pt idx="3048">
                  <c:v>131.6785328523838</c:v>
                </c:pt>
                <c:pt idx="3049">
                  <c:v>182.27723376156064</c:v>
                </c:pt>
                <c:pt idx="3050">
                  <c:v>111.89820997940842</c:v>
                </c:pt>
                <c:pt idx="3051">
                  <c:v>236.28158078252454</c:v>
                </c:pt>
                <c:pt idx="3052">
                  <c:v>190.18168632072047</c:v>
                </c:pt>
                <c:pt idx="3053">
                  <c:v>149.65903164891643</c:v>
                </c:pt>
                <c:pt idx="3054">
                  <c:v>156.51044623125927</c:v>
                </c:pt>
                <c:pt idx="3055">
                  <c:v>154.70824496303976</c:v>
                </c:pt>
                <c:pt idx="3056">
                  <c:v>232.89854698276031</c:v>
                </c:pt>
                <c:pt idx="3057">
                  <c:v>188.91904960553802</c:v>
                </c:pt>
                <c:pt idx="3058">
                  <c:v>160.45600477780681</c:v>
                </c:pt>
                <c:pt idx="3059">
                  <c:v>225.52159907689202</c:v>
                </c:pt>
                <c:pt idx="3060">
                  <c:v>196.78355374679086</c:v>
                </c:pt>
                <c:pt idx="3061">
                  <c:v>135.42347960508778</c:v>
                </c:pt>
                <c:pt idx="3062">
                  <c:v>120.48578628280666</c:v>
                </c:pt>
                <c:pt idx="3063">
                  <c:v>102.65963101090165</c:v>
                </c:pt>
                <c:pt idx="3064">
                  <c:v>218.48244432447245</c:v>
                </c:pt>
                <c:pt idx="3065">
                  <c:v>152.65788806544151</c:v>
                </c:pt>
                <c:pt idx="3066">
                  <c:v>176.3236439270986</c:v>
                </c:pt>
                <c:pt idx="3067">
                  <c:v>127.13484966268879</c:v>
                </c:pt>
                <c:pt idx="3068">
                  <c:v>212.13887907804747</c:v>
                </c:pt>
                <c:pt idx="3069">
                  <c:v>246.93058821838349</c:v>
                </c:pt>
                <c:pt idx="3070">
                  <c:v>212.62086920585716</c:v>
                </c:pt>
                <c:pt idx="3071">
                  <c:v>159.49938801866665</c:v>
                </c:pt>
                <c:pt idx="3072">
                  <c:v>155.44679786187771</c:v>
                </c:pt>
                <c:pt idx="3073">
                  <c:v>142.79184642844484</c:v>
                </c:pt>
                <c:pt idx="3074">
                  <c:v>249.17303380760131</c:v>
                </c:pt>
                <c:pt idx="3075">
                  <c:v>152.27881294747931</c:v>
                </c:pt>
                <c:pt idx="3076">
                  <c:v>143.38498476688983</c:v>
                </c:pt>
                <c:pt idx="3077">
                  <c:v>194.85124471400923</c:v>
                </c:pt>
                <c:pt idx="3078">
                  <c:v>272.62652383768</c:v>
                </c:pt>
                <c:pt idx="3079">
                  <c:v>197.84575260899146</c:v>
                </c:pt>
                <c:pt idx="3080">
                  <c:v>168.83728721921216</c:v>
                </c:pt>
                <c:pt idx="3081">
                  <c:v>156.61446286656428</c:v>
                </c:pt>
                <c:pt idx="3082">
                  <c:v>184.62758066532842</c:v>
                </c:pt>
                <c:pt idx="3083">
                  <c:v>190.9310235529847</c:v>
                </c:pt>
                <c:pt idx="3084">
                  <c:v>157.77864905401657</c:v>
                </c:pt>
                <c:pt idx="3085">
                  <c:v>95.819116722559556</c:v>
                </c:pt>
                <c:pt idx="3086">
                  <c:v>194.66414232709212</c:v>
                </c:pt>
                <c:pt idx="3087">
                  <c:v>179.48304775898578</c:v>
                </c:pt>
                <c:pt idx="3088">
                  <c:v>173.24448481274885</c:v>
                </c:pt>
                <c:pt idx="3089">
                  <c:v>157.36177078877517</c:v>
                </c:pt>
                <c:pt idx="3090">
                  <c:v>163.74684992086259</c:v>
                </c:pt>
                <c:pt idx="3091">
                  <c:v>281.84028724324889</c:v>
                </c:pt>
                <c:pt idx="3092">
                  <c:v>62.678512221900746</c:v>
                </c:pt>
                <c:pt idx="3093">
                  <c:v>206.45878225848719</c:v>
                </c:pt>
                <c:pt idx="3094">
                  <c:v>232.18875230639242</c:v>
                </c:pt>
                <c:pt idx="3095">
                  <c:v>185.23515609529568</c:v>
                </c:pt>
                <c:pt idx="3096">
                  <c:v>140.37731534670456</c:v>
                </c:pt>
                <c:pt idx="3097">
                  <c:v>235.8034753339598</c:v>
                </c:pt>
                <c:pt idx="3098">
                  <c:v>183.48078856404754</c:v>
                </c:pt>
                <c:pt idx="3099">
                  <c:v>160.49798250576714</c:v>
                </c:pt>
                <c:pt idx="3100">
                  <c:v>115.6678563344758</c:v>
                </c:pt>
                <c:pt idx="3101">
                  <c:v>200.15423774537339</c:v>
                </c:pt>
                <c:pt idx="3102">
                  <c:v>198.39842070694431</c:v>
                </c:pt>
                <c:pt idx="3103">
                  <c:v>110.63076090038521</c:v>
                </c:pt>
                <c:pt idx="3104">
                  <c:v>103.27004747494357</c:v>
                </c:pt>
                <c:pt idx="3105">
                  <c:v>98.208368399064057</c:v>
                </c:pt>
                <c:pt idx="3106">
                  <c:v>132.56957390665775</c:v>
                </c:pt>
                <c:pt idx="3107">
                  <c:v>174.57658191204246</c:v>
                </c:pt>
                <c:pt idx="3108">
                  <c:v>174.29792865157651</c:v>
                </c:pt>
                <c:pt idx="3109">
                  <c:v>110.70938216987997</c:v>
                </c:pt>
                <c:pt idx="3110">
                  <c:v>161.86365019137156</c:v>
                </c:pt>
                <c:pt idx="3111">
                  <c:v>166.987426154883</c:v>
                </c:pt>
                <c:pt idx="3112">
                  <c:v>115.9607727456023</c:v>
                </c:pt>
                <c:pt idx="3113">
                  <c:v>228.42548378292122</c:v>
                </c:pt>
                <c:pt idx="3114">
                  <c:v>212.00575633854896</c:v>
                </c:pt>
                <c:pt idx="3115">
                  <c:v>177.91410118632484</c:v>
                </c:pt>
                <c:pt idx="3116">
                  <c:v>142.0290577695414</c:v>
                </c:pt>
                <c:pt idx="3117">
                  <c:v>159.65158627266646</c:v>
                </c:pt>
                <c:pt idx="3118">
                  <c:v>176.4488233672455</c:v>
                </c:pt>
                <c:pt idx="3119">
                  <c:v>189.25597305467818</c:v>
                </c:pt>
                <c:pt idx="3120">
                  <c:v>191.22266439779196</c:v>
                </c:pt>
                <c:pt idx="3121">
                  <c:v>226.88007720687892</c:v>
                </c:pt>
                <c:pt idx="3122">
                  <c:v>118.86013498922694</c:v>
                </c:pt>
                <c:pt idx="3123">
                  <c:v>144.57647966963123</c:v>
                </c:pt>
                <c:pt idx="3124">
                  <c:v>157.02977566405025</c:v>
                </c:pt>
                <c:pt idx="3125">
                  <c:v>202.6511588152789</c:v>
                </c:pt>
                <c:pt idx="3126">
                  <c:v>163.07636587924208</c:v>
                </c:pt>
                <c:pt idx="3127">
                  <c:v>85.287577348644845</c:v>
                </c:pt>
                <c:pt idx="3128">
                  <c:v>166.27270315409987</c:v>
                </c:pt>
                <c:pt idx="3129">
                  <c:v>248.24488536949502</c:v>
                </c:pt>
                <c:pt idx="3130">
                  <c:v>120.92295764858136</c:v>
                </c:pt>
                <c:pt idx="3131">
                  <c:v>315.66273992182687</c:v>
                </c:pt>
                <c:pt idx="3132">
                  <c:v>262.2179026727099</c:v>
                </c:pt>
                <c:pt idx="3133">
                  <c:v>187.31085037841694</c:v>
                </c:pt>
                <c:pt idx="3134">
                  <c:v>158.64203351127799</c:v>
                </c:pt>
                <c:pt idx="3135">
                  <c:v>201.93429054386797</c:v>
                </c:pt>
                <c:pt idx="3136">
                  <c:v>199.07458681671415</c:v>
                </c:pt>
                <c:pt idx="3137">
                  <c:v>164.01338530129578</c:v>
                </c:pt>
                <c:pt idx="3138">
                  <c:v>282.68540791003034</c:v>
                </c:pt>
                <c:pt idx="3139">
                  <c:v>241.14786629041191</c:v>
                </c:pt>
                <c:pt idx="3140">
                  <c:v>146.45457713384531</c:v>
                </c:pt>
                <c:pt idx="3141">
                  <c:v>208.21546900122485</c:v>
                </c:pt>
                <c:pt idx="3142">
                  <c:v>196.72592134127626</c:v>
                </c:pt>
                <c:pt idx="3143">
                  <c:v>190.28118049362092</c:v>
                </c:pt>
                <c:pt idx="3144">
                  <c:v>172.56298451655312</c:v>
                </c:pt>
                <c:pt idx="3145">
                  <c:v>205.97342927401769</c:v>
                </c:pt>
                <c:pt idx="3146">
                  <c:v>266.92056781001156</c:v>
                </c:pt>
                <c:pt idx="3147">
                  <c:v>49.389430386945605</c:v>
                </c:pt>
                <c:pt idx="3148">
                  <c:v>134.95291159386397</c:v>
                </c:pt>
                <c:pt idx="3149">
                  <c:v>200.3442391466524</c:v>
                </c:pt>
                <c:pt idx="3150">
                  <c:v>202.80625608364062</c:v>
                </c:pt>
                <c:pt idx="3151">
                  <c:v>176.16321247231099</c:v>
                </c:pt>
                <c:pt idx="3152">
                  <c:v>210.32229869859293</c:v>
                </c:pt>
                <c:pt idx="3153">
                  <c:v>256.70583272556541</c:v>
                </c:pt>
                <c:pt idx="3154">
                  <c:v>129.47597770078573</c:v>
                </c:pt>
                <c:pt idx="3155">
                  <c:v>113.58300116597093</c:v>
                </c:pt>
                <c:pt idx="3156">
                  <c:v>164.06666918526753</c:v>
                </c:pt>
                <c:pt idx="3157">
                  <c:v>266.70464922033716</c:v>
                </c:pt>
                <c:pt idx="3158">
                  <c:v>168.26113710492791</c:v>
                </c:pt>
                <c:pt idx="3159">
                  <c:v>197.34057036628656</c:v>
                </c:pt>
                <c:pt idx="3160">
                  <c:v>147.63238868879853</c:v>
                </c:pt>
                <c:pt idx="3161">
                  <c:v>222.75280844012741</c:v>
                </c:pt>
                <c:pt idx="3162">
                  <c:v>169.58737819521048</c:v>
                </c:pt>
                <c:pt idx="3163">
                  <c:v>234.33587830339093</c:v>
                </c:pt>
                <c:pt idx="3164">
                  <c:v>136.94151948555373</c:v>
                </c:pt>
                <c:pt idx="3165">
                  <c:v>101.0830310403253</c:v>
                </c:pt>
                <c:pt idx="3166">
                  <c:v>213.22154498164309</c:v>
                </c:pt>
                <c:pt idx="3167">
                  <c:v>191.92724084830843</c:v>
                </c:pt>
                <c:pt idx="3168">
                  <c:v>218.31673666354618</c:v>
                </c:pt>
                <c:pt idx="3169">
                  <c:v>151.86181872166344</c:v>
                </c:pt>
                <c:pt idx="3170">
                  <c:v>152.88737404232961</c:v>
                </c:pt>
                <c:pt idx="3171">
                  <c:v>241.31624104455113</c:v>
                </c:pt>
                <c:pt idx="3172">
                  <c:v>265.75957053835737</c:v>
                </c:pt>
                <c:pt idx="3173">
                  <c:v>219.39621365134371</c:v>
                </c:pt>
                <c:pt idx="3174">
                  <c:v>121.66452552235569</c:v>
                </c:pt>
                <c:pt idx="3175">
                  <c:v>160.70763922441984</c:v>
                </c:pt>
                <c:pt idx="3176">
                  <c:v>127.87050354716484</c:v>
                </c:pt>
                <c:pt idx="3177">
                  <c:v>294.67944204923697</c:v>
                </c:pt>
                <c:pt idx="3178">
                  <c:v>145.45024259830825</c:v>
                </c:pt>
                <c:pt idx="3179">
                  <c:v>145.49442357718362</c:v>
                </c:pt>
                <c:pt idx="3180">
                  <c:v>129.86328601953574</c:v>
                </c:pt>
                <c:pt idx="3181">
                  <c:v>164.185412813531</c:v>
                </c:pt>
                <c:pt idx="3182">
                  <c:v>148.46788462789846</c:v>
                </c:pt>
                <c:pt idx="3183">
                  <c:v>149.98905544387526</c:v>
                </c:pt>
                <c:pt idx="3184">
                  <c:v>231.42410827829735</c:v>
                </c:pt>
                <c:pt idx="3185">
                  <c:v>269.20707841753028</c:v>
                </c:pt>
                <c:pt idx="3186">
                  <c:v>240.4885144639411</c:v>
                </c:pt>
                <c:pt idx="3187">
                  <c:v>203.03069777553901</c:v>
                </c:pt>
                <c:pt idx="3188">
                  <c:v>323.34582374431193</c:v>
                </c:pt>
                <c:pt idx="3189">
                  <c:v>153.26853645063238</c:v>
                </c:pt>
                <c:pt idx="3190">
                  <c:v>271.20160029851831</c:v>
                </c:pt>
                <c:pt idx="3191">
                  <c:v>192.55766051144747</c:v>
                </c:pt>
                <c:pt idx="3192">
                  <c:v>155.97557808148849</c:v>
                </c:pt>
                <c:pt idx="3193">
                  <c:v>153.44294115464436</c:v>
                </c:pt>
                <c:pt idx="3194">
                  <c:v>161.05923168623121</c:v>
                </c:pt>
                <c:pt idx="3195">
                  <c:v>161.8261949258158</c:v>
                </c:pt>
                <c:pt idx="3196">
                  <c:v>228.24203415410011</c:v>
                </c:pt>
                <c:pt idx="3197">
                  <c:v>182.19913431465102</c:v>
                </c:pt>
                <c:pt idx="3198">
                  <c:v>96.167462288285606</c:v>
                </c:pt>
                <c:pt idx="3199">
                  <c:v>183.99327632294444</c:v>
                </c:pt>
                <c:pt idx="3200">
                  <c:v>206.94651243473345</c:v>
                </c:pt>
                <c:pt idx="3201">
                  <c:v>152.01610426600382</c:v>
                </c:pt>
                <c:pt idx="3202">
                  <c:v>244.16817541321507</c:v>
                </c:pt>
                <c:pt idx="3203">
                  <c:v>170.56544766062871</c:v>
                </c:pt>
                <c:pt idx="3204">
                  <c:v>245.14421556857997</c:v>
                </c:pt>
                <c:pt idx="3205">
                  <c:v>180.11120619092253</c:v>
                </c:pt>
                <c:pt idx="3206">
                  <c:v>179.28405941318488</c:v>
                </c:pt>
                <c:pt idx="3207">
                  <c:v>95.03197634301614</c:v>
                </c:pt>
                <c:pt idx="3208">
                  <c:v>179.6976328020537</c:v>
                </c:pt>
                <c:pt idx="3209">
                  <c:v>133.45226579956943</c:v>
                </c:pt>
                <c:pt idx="3210">
                  <c:v>173.0634123757045</c:v>
                </c:pt>
                <c:pt idx="3211">
                  <c:v>277.54696293384768</c:v>
                </c:pt>
                <c:pt idx="3212">
                  <c:v>123.19903180439724</c:v>
                </c:pt>
                <c:pt idx="3213">
                  <c:v>226.60687409341335</c:v>
                </c:pt>
                <c:pt idx="3214">
                  <c:v>192.15185648106853</c:v>
                </c:pt>
                <c:pt idx="3215">
                  <c:v>144.08828565108706</c:v>
                </c:pt>
                <c:pt idx="3216">
                  <c:v>175.16867660531716</c:v>
                </c:pt>
                <c:pt idx="3217">
                  <c:v>192.778971267835</c:v>
                </c:pt>
                <c:pt idx="3218">
                  <c:v>171.09283635334577</c:v>
                </c:pt>
                <c:pt idx="3219">
                  <c:v>218.05849246418802</c:v>
                </c:pt>
                <c:pt idx="3220">
                  <c:v>96.645915618573781</c:v>
                </c:pt>
                <c:pt idx="3221">
                  <c:v>161.97995864757104</c:v>
                </c:pt>
                <c:pt idx="3222">
                  <c:v>155.12651475517487</c:v>
                </c:pt>
                <c:pt idx="3223">
                  <c:v>157.93722513961256</c:v>
                </c:pt>
                <c:pt idx="3224">
                  <c:v>191.1387089418713</c:v>
                </c:pt>
                <c:pt idx="3225">
                  <c:v>191.90717966892407</c:v>
                </c:pt>
                <c:pt idx="3226">
                  <c:v>200.12895834013761</c:v>
                </c:pt>
                <c:pt idx="3227">
                  <c:v>191.97130586660933</c:v>
                </c:pt>
                <c:pt idx="3228">
                  <c:v>228.61565912506194</c:v>
                </c:pt>
                <c:pt idx="3229">
                  <c:v>134.07021970095229</c:v>
                </c:pt>
                <c:pt idx="3230">
                  <c:v>212.21025281163747</c:v>
                </c:pt>
                <c:pt idx="3231">
                  <c:v>154.01764176174765</c:v>
                </c:pt>
                <c:pt idx="3232">
                  <c:v>139.06626509167836</c:v>
                </c:pt>
                <c:pt idx="3233">
                  <c:v>150.67751337453956</c:v>
                </c:pt>
                <c:pt idx="3234">
                  <c:v>155.45995938708074</c:v>
                </c:pt>
                <c:pt idx="3235">
                  <c:v>122.9736044476158</c:v>
                </c:pt>
                <c:pt idx="3236">
                  <c:v>176.45270804649044</c:v>
                </c:pt>
                <c:pt idx="3237">
                  <c:v>286.90127055568155</c:v>
                </c:pt>
                <c:pt idx="3238">
                  <c:v>200.18374971157755</c:v>
                </c:pt>
                <c:pt idx="3239">
                  <c:v>127.60669324023183</c:v>
                </c:pt>
                <c:pt idx="3240">
                  <c:v>147.98948927789752</c:v>
                </c:pt>
                <c:pt idx="3241">
                  <c:v>127.75187587947585</c:v>
                </c:pt>
                <c:pt idx="3242">
                  <c:v>129.04715549637331</c:v>
                </c:pt>
                <c:pt idx="3243">
                  <c:v>191.06681338569615</c:v>
                </c:pt>
                <c:pt idx="3244">
                  <c:v>117.76558312674752</c:v>
                </c:pt>
                <c:pt idx="3245">
                  <c:v>135.27470218803501</c:v>
                </c:pt>
                <c:pt idx="3246">
                  <c:v>148.28350731448154</c:v>
                </c:pt>
                <c:pt idx="3247">
                  <c:v>215.75192067728494</c:v>
                </c:pt>
                <c:pt idx="3248">
                  <c:v>196.75473754403356</c:v>
                </c:pt>
                <c:pt idx="3249">
                  <c:v>267.37397365621291</c:v>
                </c:pt>
                <c:pt idx="3250">
                  <c:v>212.69751914558583</c:v>
                </c:pt>
                <c:pt idx="3251">
                  <c:v>231.12017561259563</c:v>
                </c:pt>
                <c:pt idx="3252">
                  <c:v>171.51243969208736</c:v>
                </c:pt>
                <c:pt idx="3253">
                  <c:v>207.29259676925722</c:v>
                </c:pt>
                <c:pt idx="3254">
                  <c:v>75.344190008472651</c:v>
                </c:pt>
                <c:pt idx="3255">
                  <c:v>167.60717744517024</c:v>
                </c:pt>
                <c:pt idx="3256">
                  <c:v>195.8063539856812</c:v>
                </c:pt>
                <c:pt idx="3257">
                  <c:v>146.29455154106836</c:v>
                </c:pt>
                <c:pt idx="3258">
                  <c:v>226.12911652657203</c:v>
                </c:pt>
                <c:pt idx="3259">
                  <c:v>152.22906586102908</c:v>
                </c:pt>
                <c:pt idx="3260">
                  <c:v>142.88844158698339</c:v>
                </c:pt>
                <c:pt idx="3261">
                  <c:v>141.53309439250734</c:v>
                </c:pt>
                <c:pt idx="3262">
                  <c:v>187.40941686672159</c:v>
                </c:pt>
                <c:pt idx="3263">
                  <c:v>243.45130714180414</c:v>
                </c:pt>
                <c:pt idx="3264">
                  <c:v>195.13233314653917</c:v>
                </c:pt>
                <c:pt idx="3265">
                  <c:v>189.323404128736</c:v>
                </c:pt>
                <c:pt idx="3266">
                  <c:v>239.68409595880075</c:v>
                </c:pt>
                <c:pt idx="3267">
                  <c:v>150.33166096116474</c:v>
                </c:pt>
                <c:pt idx="3268">
                  <c:v>109.714324480301</c:v>
                </c:pt>
                <c:pt idx="3269">
                  <c:v>143.84291307549574</c:v>
                </c:pt>
                <c:pt idx="3270">
                  <c:v>224.2231885244837</c:v>
                </c:pt>
                <c:pt idx="3271">
                  <c:v>154.46084307739511</c:v>
                </c:pt>
                <c:pt idx="3272">
                  <c:v>218.93515440722695</c:v>
                </c:pt>
                <c:pt idx="3273">
                  <c:v>135.11977886053501</c:v>
                </c:pt>
                <c:pt idx="3274">
                  <c:v>219.70188572566258</c:v>
                </c:pt>
                <c:pt idx="3275">
                  <c:v>129.13064710999606</c:v>
                </c:pt>
                <c:pt idx="3276">
                  <c:v>125.4572480317438</c:v>
                </c:pt>
                <c:pt idx="3277">
                  <c:v>193.93370666846749</c:v>
                </c:pt>
                <c:pt idx="3278">
                  <c:v>134.16959791327827</c:v>
                </c:pt>
                <c:pt idx="3279">
                  <c:v>165.49031715810997</c:v>
                </c:pt>
                <c:pt idx="3280">
                  <c:v>252.39221531563089</c:v>
                </c:pt>
                <c:pt idx="3281">
                  <c:v>185.75703666072513</c:v>
                </c:pt>
                <c:pt idx="3282">
                  <c:v>182.82021915154473</c:v>
                </c:pt>
                <c:pt idx="3283">
                  <c:v>300.44871255056933</c:v>
                </c:pt>
                <c:pt idx="3284">
                  <c:v>105.82233971916139</c:v>
                </c:pt>
                <c:pt idx="3285">
                  <c:v>221.91580501355929</c:v>
                </c:pt>
                <c:pt idx="3286">
                  <c:v>254.4144517739187</c:v>
                </c:pt>
                <c:pt idx="3287">
                  <c:v>184.1263410821557</c:v>
                </c:pt>
                <c:pt idx="3288">
                  <c:v>181.49641323332617</c:v>
                </c:pt>
                <c:pt idx="3289">
                  <c:v>149.65903164891643</c:v>
                </c:pt>
                <c:pt idx="3290">
                  <c:v>122.69576291117119</c:v>
                </c:pt>
                <c:pt idx="3291">
                  <c:v>234.70892347148038</c:v>
                </c:pt>
                <c:pt idx="3292">
                  <c:v>114.25139791725087</c:v>
                </c:pt>
                <c:pt idx="3293">
                  <c:v>208.53882506315131</c:v>
                </c:pt>
                <c:pt idx="3294">
                  <c:v>186.82636709825601</c:v>
                </c:pt>
                <c:pt idx="3295">
                  <c:v>171.04923517734278</c:v>
                </c:pt>
                <c:pt idx="3296">
                  <c:v>216.51923179859295</c:v>
                </c:pt>
                <c:pt idx="3297">
                  <c:v>239.00085625398788</c:v>
                </c:pt>
                <c:pt idx="3298">
                  <c:v>205.6010798693751</c:v>
                </c:pt>
                <c:pt idx="3299">
                  <c:v>224.43945499588153</c:v>
                </c:pt>
                <c:pt idx="3300">
                  <c:v>132.79755239607766</c:v>
                </c:pt>
                <c:pt idx="3301">
                  <c:v>136.09987763600657</c:v>
                </c:pt>
                <c:pt idx="3302">
                  <c:v>172.00254706011037</c:v>
                </c:pt>
                <c:pt idx="3303">
                  <c:v>155.48622445719957</c:v>
                </c:pt>
                <c:pt idx="3304">
                  <c:v>241.80942136779777</c:v>
                </c:pt>
                <c:pt idx="3305">
                  <c:v>287.21900252974592</c:v>
                </c:pt>
                <c:pt idx="3306">
                  <c:v>178.69092107473989</c:v>
                </c:pt>
                <c:pt idx="3307">
                  <c:v>169.33232291165041</c:v>
                </c:pt>
                <c:pt idx="3308">
                  <c:v>153.53675325939548</c:v>
                </c:pt>
                <c:pt idx="3309">
                  <c:v>113.29043263656786</c:v>
                </c:pt>
                <c:pt idx="3310">
                  <c:v>183.2462003218825</c:v>
                </c:pt>
                <c:pt idx="3311">
                  <c:v>231.31394573254511</c:v>
                </c:pt>
                <c:pt idx="3312">
                  <c:v>173.97584815596929</c:v>
                </c:pt>
                <c:pt idx="3313">
                  <c:v>150.59007910138462</c:v>
                </c:pt>
                <c:pt idx="3314">
                  <c:v>149.42595089421957</c:v>
                </c:pt>
                <c:pt idx="3315">
                  <c:v>288.23574484675191</c:v>
                </c:pt>
                <c:pt idx="3316">
                  <c:v>253.93136002065148</c:v>
                </c:pt>
                <c:pt idx="3317">
                  <c:v>60.052237131167203</c:v>
                </c:pt>
                <c:pt idx="3318">
                  <c:v>129.29728245551814</c:v>
                </c:pt>
                <c:pt idx="3319">
                  <c:v>192.20003809976333</c:v>
                </c:pt>
                <c:pt idx="3320">
                  <c:v>238.63662408955861</c:v>
                </c:pt>
                <c:pt idx="3321">
                  <c:v>97.043892310175579</c:v>
                </c:pt>
                <c:pt idx="3322">
                  <c:v>200.97523861266382</c:v>
                </c:pt>
                <c:pt idx="3323">
                  <c:v>159.18177200517675</c:v>
                </c:pt>
                <c:pt idx="3324">
                  <c:v>182.11709220820921</c:v>
                </c:pt>
                <c:pt idx="3325">
                  <c:v>195.70819335938722</c:v>
                </c:pt>
                <c:pt idx="3326">
                  <c:v>91.97571944212541</c:v>
                </c:pt>
                <c:pt idx="3327">
                  <c:v>138.46582123704138</c:v>
                </c:pt>
                <c:pt idx="3328">
                  <c:v>81.209012023173273</c:v>
                </c:pt>
                <c:pt idx="3329">
                  <c:v>155.49057297874242</c:v>
                </c:pt>
                <c:pt idx="3330">
                  <c:v>198.34432509895123</c:v>
                </c:pt>
                <c:pt idx="3331">
                  <c:v>154.32366171778995</c:v>
                </c:pt>
                <c:pt idx="3332">
                  <c:v>141.6315449202375</c:v>
                </c:pt>
                <c:pt idx="3333">
                  <c:v>203.4071637805755</c:v>
                </c:pt>
                <c:pt idx="3334">
                  <c:v>154.80083948175889</c:v>
                </c:pt>
                <c:pt idx="3335">
                  <c:v>122.24606780335307</c:v>
                </c:pt>
                <c:pt idx="3336">
                  <c:v>283.3449916576501</c:v>
                </c:pt>
                <c:pt idx="3337">
                  <c:v>196.80419472904759</c:v>
                </c:pt>
                <c:pt idx="3338">
                  <c:v>143.81276332613197</c:v>
                </c:pt>
                <c:pt idx="3339">
                  <c:v>212.90868335170671</c:v>
                </c:pt>
                <c:pt idx="3340">
                  <c:v>206.2091771219275</c:v>
                </c:pt>
                <c:pt idx="3341">
                  <c:v>190.76346052286681</c:v>
                </c:pt>
                <c:pt idx="3342">
                  <c:v>214.40753175709688</c:v>
                </c:pt>
                <c:pt idx="3343">
                  <c:v>303.15013009356335</c:v>
                </c:pt>
                <c:pt idx="3344">
                  <c:v>235.84614882536698</c:v>
                </c:pt>
                <c:pt idx="3345">
                  <c:v>179.03822299529565</c:v>
                </c:pt>
                <c:pt idx="3346">
                  <c:v>149.20620560558746</c:v>
                </c:pt>
                <c:pt idx="3347">
                  <c:v>143.76255239738384</c:v>
                </c:pt>
                <c:pt idx="3348">
                  <c:v>289.18198313447647</c:v>
                </c:pt>
                <c:pt idx="3349">
                  <c:v>196.91540091997012</c:v>
                </c:pt>
                <c:pt idx="3350">
                  <c:v>120.74704545710119</c:v>
                </c:pt>
                <c:pt idx="3351">
                  <c:v>196.16293275219505</c:v>
                </c:pt>
                <c:pt idx="3352">
                  <c:v>235.28814654098824</c:v>
                </c:pt>
                <c:pt idx="3353">
                  <c:v>164.85137439274695</c:v>
                </c:pt>
                <c:pt idx="3354">
                  <c:v>145.74907299873303</c:v>
                </c:pt>
                <c:pt idx="3355">
                  <c:v>173.85408955276944</c:v>
                </c:pt>
                <c:pt idx="3356">
                  <c:v>194.17281737303711</c:v>
                </c:pt>
                <c:pt idx="3357">
                  <c:v>229.6707843922195</c:v>
                </c:pt>
                <c:pt idx="3358">
                  <c:v>196.31066652407753</c:v>
                </c:pt>
                <c:pt idx="3359">
                  <c:v>202.84075435454724</c:v>
                </c:pt>
                <c:pt idx="3360">
                  <c:v>155.32405359379482</c:v>
                </c:pt>
                <c:pt idx="3361">
                  <c:v>169.35226813046029</c:v>
                </c:pt>
                <c:pt idx="3362">
                  <c:v>165.92041492884164</c:v>
                </c:pt>
                <c:pt idx="3363">
                  <c:v>80.901948421960697</c:v>
                </c:pt>
                <c:pt idx="3364">
                  <c:v>212.01996150892228</c:v>
                </c:pt>
                <c:pt idx="3365">
                  <c:v>169.74665004425333</c:v>
                </c:pt>
                <c:pt idx="3366">
                  <c:v>176.42139869138191</c:v>
                </c:pt>
                <c:pt idx="3367">
                  <c:v>235.09194124897476</c:v>
                </c:pt>
                <c:pt idx="3368">
                  <c:v>273.70263796881773</c:v>
                </c:pt>
                <c:pt idx="3369">
                  <c:v>197.4935803443077</c:v>
                </c:pt>
                <c:pt idx="3370">
                  <c:v>217.18786047102185</c:v>
                </c:pt>
                <c:pt idx="3371">
                  <c:v>130.72893170799944</c:v>
                </c:pt>
                <c:pt idx="3372">
                  <c:v>175.33716732003086</c:v>
                </c:pt>
                <c:pt idx="3373">
                  <c:v>247.8363562656159</c:v>
                </c:pt>
                <c:pt idx="3374">
                  <c:v>192.90780346607789</c:v>
                </c:pt>
                <c:pt idx="3375">
                  <c:v>235.46394277189393</c:v>
                </c:pt>
                <c:pt idx="3376">
                  <c:v>156.98658035005792</c:v>
                </c:pt>
                <c:pt idx="3377">
                  <c:v>247.41344805050176</c:v>
                </c:pt>
                <c:pt idx="3378">
                  <c:v>189.7283964350936</c:v>
                </c:pt>
                <c:pt idx="3379">
                  <c:v>229.49545200361172</c:v>
                </c:pt>
                <c:pt idx="3380">
                  <c:v>148.12719246008783</c:v>
                </c:pt>
                <c:pt idx="3381">
                  <c:v>231.55398412171053</c:v>
                </c:pt>
                <c:pt idx="3382">
                  <c:v>180.28677050067927</c:v>
                </c:pt>
                <c:pt idx="3383">
                  <c:v>225.0414063379867</c:v>
                </c:pt>
                <c:pt idx="3384">
                  <c:v>127.2548688572715</c:v>
                </c:pt>
                <c:pt idx="3385">
                  <c:v>177.0820840644592</c:v>
                </c:pt>
                <c:pt idx="3386">
                  <c:v>184.20855712945922</c:v>
                </c:pt>
                <c:pt idx="3387">
                  <c:v>187.08229208612465</c:v>
                </c:pt>
                <c:pt idx="3388">
                  <c:v>183.95019696952659</c:v>
                </c:pt>
                <c:pt idx="3389">
                  <c:v>125.67107933107764</c:v>
                </c:pt>
                <c:pt idx="3390">
                  <c:v>134.29216824049945</c:v>
                </c:pt>
                <c:pt idx="3391">
                  <c:v>170.95414750627242</c:v>
                </c:pt>
                <c:pt idx="3392">
                  <c:v>102.91729540738743</c:v>
                </c:pt>
                <c:pt idx="3393">
                  <c:v>119.01992866085493</c:v>
                </c:pt>
                <c:pt idx="3394">
                  <c:v>166.14723381251679</c:v>
                </c:pt>
                <c:pt idx="3395">
                  <c:v>237.15777888326556</c:v>
                </c:pt>
                <c:pt idx="3396">
                  <c:v>144.098258260492</c:v>
                </c:pt>
                <c:pt idx="3397">
                  <c:v>103.13669281429611</c:v>
                </c:pt>
                <c:pt idx="3398">
                  <c:v>145.4846249086404</c:v>
                </c:pt>
                <c:pt idx="3399">
                  <c:v>218.84122634190135</c:v>
                </c:pt>
                <c:pt idx="3400">
                  <c:v>153.04902308314922</c:v>
                </c:pt>
                <c:pt idx="3401">
                  <c:v>247.73257155145984</c:v>
                </c:pt>
                <c:pt idx="3402">
                  <c:v>191.9673052267899</c:v>
                </c:pt>
                <c:pt idx="3403">
                  <c:v>165.7460682051169</c:v>
                </c:pt>
                <c:pt idx="3404">
                  <c:v>218.16679964074865</c:v>
                </c:pt>
                <c:pt idx="3405">
                  <c:v>225.12779696597136</c:v>
                </c:pt>
                <c:pt idx="3406">
                  <c:v>113.94560988235753</c:v>
                </c:pt>
                <c:pt idx="3407">
                  <c:v>197.34057036628656</c:v>
                </c:pt>
                <c:pt idx="3408">
                  <c:v>185.81594463255897</c:v>
                </c:pt>
                <c:pt idx="3409">
                  <c:v>201.34521082552965</c:v>
                </c:pt>
                <c:pt idx="3410">
                  <c:v>76.685158091713674</c:v>
                </c:pt>
                <c:pt idx="3411">
                  <c:v>180.25163444661302</c:v>
                </c:pt>
                <c:pt idx="3412">
                  <c:v>227.6412424177397</c:v>
                </c:pt>
                <c:pt idx="3413">
                  <c:v>213.66173132235417</c:v>
                </c:pt>
                <c:pt idx="3414">
                  <c:v>148.25034259018139</c:v>
                </c:pt>
                <c:pt idx="3415">
                  <c:v>180.20872903405689</c:v>
                </c:pt>
                <c:pt idx="3416">
                  <c:v>267.08778295840602</c:v>
                </c:pt>
                <c:pt idx="3417">
                  <c:v>262.60660251835361</c:v>
                </c:pt>
                <c:pt idx="3418">
                  <c:v>249.93443093961105</c:v>
                </c:pt>
                <c:pt idx="3419">
                  <c:v>202.83646381329163</c:v>
                </c:pt>
                <c:pt idx="3420">
                  <c:v>175.59958610007016</c:v>
                </c:pt>
                <c:pt idx="3421">
                  <c:v>144.28298345563235</c:v>
                </c:pt>
                <c:pt idx="3422">
                  <c:v>241.06785349402344</c:v>
                </c:pt>
                <c:pt idx="3423">
                  <c:v>143.63186482994934</c:v>
                </c:pt>
                <c:pt idx="3424">
                  <c:v>145.538604556059</c:v>
                </c:pt>
                <c:pt idx="3425">
                  <c:v>214.61353571765358</c:v>
                </c:pt>
                <c:pt idx="3426">
                  <c:v>238.76534032722702</c:v>
                </c:pt>
                <c:pt idx="3427">
                  <c:v>166.6162943362724</c:v>
                </c:pt>
                <c:pt idx="3428">
                  <c:v>154.85812400555005</c:v>
                </c:pt>
                <c:pt idx="3429">
                  <c:v>129.43771071120864</c:v>
                </c:pt>
                <c:pt idx="3430">
                  <c:v>145.76368403111701</c:v>
                </c:pt>
                <c:pt idx="3431">
                  <c:v>153.75522298170836</c:v>
                </c:pt>
                <c:pt idx="3432">
                  <c:v>264.62593996227952</c:v>
                </c:pt>
                <c:pt idx="3433">
                  <c:v>217.16745140991407</c:v>
                </c:pt>
                <c:pt idx="3434">
                  <c:v>70.818016865523532</c:v>
                </c:pt>
                <c:pt idx="3435">
                  <c:v>215.89675543480553</c:v>
                </c:pt>
                <c:pt idx="3436">
                  <c:v>227.59300281875767</c:v>
                </c:pt>
                <c:pt idx="3437">
                  <c:v>260.68165698205121</c:v>
                </c:pt>
                <c:pt idx="3438">
                  <c:v>186.05163450018154</c:v>
                </c:pt>
                <c:pt idx="3439">
                  <c:v>198.92824457172537</c:v>
                </c:pt>
                <c:pt idx="3440">
                  <c:v>215.57763193384744</c:v>
                </c:pt>
                <c:pt idx="3441">
                  <c:v>153.50550188457419</c:v>
                </c:pt>
                <c:pt idx="3442">
                  <c:v>142.4345139181969</c:v>
                </c:pt>
                <c:pt idx="3443">
                  <c:v>197.09276261863124</c:v>
                </c:pt>
                <c:pt idx="3444">
                  <c:v>213.40024022691068</c:v>
                </c:pt>
                <c:pt idx="3445">
                  <c:v>158.19401983178977</c:v>
                </c:pt>
                <c:pt idx="3446">
                  <c:v>201.82737489420106</c:v>
                </c:pt>
                <c:pt idx="3447">
                  <c:v>136.56140072242124</c:v>
                </c:pt>
                <c:pt idx="3448">
                  <c:v>76.287181400111876</c:v>
                </c:pt>
                <c:pt idx="3449">
                  <c:v>225.4229166280129</c:v>
                </c:pt>
                <c:pt idx="3450">
                  <c:v>191.27461473515723</c:v>
                </c:pt>
                <c:pt idx="3451">
                  <c:v>177.80869302412611</c:v>
                </c:pt>
                <c:pt idx="3452">
                  <c:v>196.90305111878843</c:v>
                </c:pt>
                <c:pt idx="3453">
                  <c:v>211.58876211273309</c:v>
                </c:pt>
                <c:pt idx="3454">
                  <c:v>130.94009591412032</c:v>
                </c:pt>
                <c:pt idx="3455">
                  <c:v>67.949616095284</c:v>
                </c:pt>
                <c:pt idx="3456">
                  <c:v>162.84531443459855</c:v>
                </c:pt>
                <c:pt idx="3457">
                  <c:v>104.65693594567711</c:v>
                </c:pt>
                <c:pt idx="3458">
                  <c:v>232.7451311427285</c:v>
                </c:pt>
                <c:pt idx="3459">
                  <c:v>227.88928208654397</c:v>
                </c:pt>
                <c:pt idx="3460">
                  <c:v>185.70989868720062</c:v>
                </c:pt>
                <c:pt idx="3461">
                  <c:v>128.90568359551253</c:v>
                </c:pt>
                <c:pt idx="3462">
                  <c:v>162.68836179704522</c:v>
                </c:pt>
                <c:pt idx="3463">
                  <c:v>75.344190008472651</c:v>
                </c:pt>
                <c:pt idx="3464">
                  <c:v>171.59158278416726</c:v>
                </c:pt>
                <c:pt idx="3465">
                  <c:v>256.85124728595838</c:v>
                </c:pt>
                <c:pt idx="3466">
                  <c:v>119.69238403224153</c:v>
                </c:pt>
                <c:pt idx="3467">
                  <c:v>150.42866198171396</c:v>
                </c:pt>
                <c:pt idx="3468">
                  <c:v>232.98540145304287</c:v>
                </c:pt>
                <c:pt idx="3469">
                  <c:v>234.41160055852379</c:v>
                </c:pt>
                <c:pt idx="3470">
                  <c:v>184.33385253018059</c:v>
                </c:pt>
                <c:pt idx="3471">
                  <c:v>165.8799446883495</c:v>
                </c:pt>
                <c:pt idx="3472">
                  <c:v>211.00008825640543</c:v>
                </c:pt>
                <c:pt idx="3473">
                  <c:v>218.50320126730367</c:v>
                </c:pt>
                <c:pt idx="3474">
                  <c:v>193.59788484478486</c:v>
                </c:pt>
                <c:pt idx="3475">
                  <c:v>148.28826169803506</c:v>
                </c:pt>
                <c:pt idx="3476">
                  <c:v>124.22481904621236</c:v>
                </c:pt>
                <c:pt idx="3477">
                  <c:v>182.2694064227835</c:v>
                </c:pt>
                <c:pt idx="3478">
                  <c:v>142.2038103552768</c:v>
                </c:pt>
                <c:pt idx="3479">
                  <c:v>187.25959580449853</c:v>
                </c:pt>
                <c:pt idx="3480">
                  <c:v>195.56098141008988</c:v>
                </c:pt>
                <c:pt idx="3481">
                  <c:v>180.18924765754491</c:v>
                </c:pt>
                <c:pt idx="3482">
                  <c:v>182.91008859676367</c:v>
                </c:pt>
                <c:pt idx="3483">
                  <c:v>156.08011653937865</c:v>
                </c:pt>
                <c:pt idx="3484">
                  <c:v>148.85901964560617</c:v>
                </c:pt>
                <c:pt idx="3485">
                  <c:v>120.67039551737253</c:v>
                </c:pt>
                <c:pt idx="3486">
                  <c:v>216.31780828072806</c:v>
                </c:pt>
                <c:pt idx="3487">
                  <c:v>228.76327693636995</c:v>
                </c:pt>
                <c:pt idx="3488">
                  <c:v>174.08589474114706</c:v>
                </c:pt>
                <c:pt idx="3489">
                  <c:v>141.30453610021505</c:v>
                </c:pt>
                <c:pt idx="3490">
                  <c:v>116.74281085986877</c:v>
                </c:pt>
                <c:pt idx="3491">
                  <c:v>84.801470620441251</c:v>
                </c:pt>
                <c:pt idx="3492">
                  <c:v>189.20442857932358</c:v>
                </c:pt>
                <c:pt idx="3493">
                  <c:v>169.43593368494476</c:v>
                </c:pt>
                <c:pt idx="3494">
                  <c:v>217.4785736312333</c:v>
                </c:pt>
                <c:pt idx="3495">
                  <c:v>201.51138232875383</c:v>
                </c:pt>
                <c:pt idx="3496">
                  <c:v>220.79388645550353</c:v>
                </c:pt>
                <c:pt idx="3497">
                  <c:v>184.94108007842442</c:v>
                </c:pt>
                <c:pt idx="3498">
                  <c:v>216.42344836407574</c:v>
                </c:pt>
                <c:pt idx="3499">
                  <c:v>195.26690539321862</c:v>
                </c:pt>
                <c:pt idx="3500">
                  <c:v>118.41762943702633</c:v>
                </c:pt>
                <c:pt idx="3501">
                  <c:v>68.764123170403764</c:v>
                </c:pt>
                <c:pt idx="3502">
                  <c:v>253.07162832148606</c:v>
                </c:pt>
                <c:pt idx="3503">
                  <c:v>182.85929786514316</c:v>
                </c:pt>
                <c:pt idx="3504">
                  <c:v>215.4979670191824</c:v>
                </c:pt>
                <c:pt idx="3505">
                  <c:v>171.95517716543691</c:v>
                </c:pt>
                <c:pt idx="3506">
                  <c:v>157.21960312446754</c:v>
                </c:pt>
                <c:pt idx="3507">
                  <c:v>117.6751338786562</c:v>
                </c:pt>
                <c:pt idx="3508">
                  <c:v>127.27493003665586</c:v>
                </c:pt>
                <c:pt idx="3509">
                  <c:v>116.86886000432423</c:v>
                </c:pt>
                <c:pt idx="3510">
                  <c:v>217.60647814488038</c:v>
                </c:pt>
                <c:pt idx="3511">
                  <c:v>166.34958501497749</c:v>
                </c:pt>
                <c:pt idx="3512">
                  <c:v>187.5158686740906</c:v>
                </c:pt>
                <c:pt idx="3513">
                  <c:v>231.51502136868658</c:v>
                </c:pt>
                <c:pt idx="3514">
                  <c:v>176.64433289581211</c:v>
                </c:pt>
                <c:pt idx="3515">
                  <c:v>131.99545310242684</c:v>
                </c:pt>
                <c:pt idx="3516">
                  <c:v>202.01134634560731</c:v>
                </c:pt>
                <c:pt idx="3517">
                  <c:v>228.00454689757316</c:v>
                </c:pt>
                <c:pt idx="3518">
                  <c:v>202.82782475049316</c:v>
                </c:pt>
                <c:pt idx="3519">
                  <c:v>250.32602979961666</c:v>
                </c:pt>
                <c:pt idx="3520">
                  <c:v>104.72674421151169</c:v>
                </c:pt>
                <c:pt idx="3521">
                  <c:v>218.14615865849191</c:v>
                </c:pt>
                <c:pt idx="3522">
                  <c:v>141.10137317373301</c:v>
                </c:pt>
                <c:pt idx="3523">
                  <c:v>185.20373077961267</c:v>
                </c:pt>
                <c:pt idx="3524">
                  <c:v>97.767718216055073</c:v>
                </c:pt>
                <c:pt idx="3525">
                  <c:v>138.1224619760178</c:v>
                </c:pt>
                <c:pt idx="3526">
                  <c:v>247.86476660636254</c:v>
                </c:pt>
                <c:pt idx="3527">
                  <c:v>121.61199538211804</c:v>
                </c:pt>
                <c:pt idx="3528">
                  <c:v>190.78340574167669</c:v>
                </c:pt>
                <c:pt idx="3529">
                  <c:v>118.98803950287402</c:v>
                </c:pt>
                <c:pt idx="3530">
                  <c:v>191.82699293167389</c:v>
                </c:pt>
                <c:pt idx="3531">
                  <c:v>110.90512361959554</c:v>
                </c:pt>
                <c:pt idx="3532">
                  <c:v>247.75135716452496</c:v>
                </c:pt>
                <c:pt idx="3533">
                  <c:v>219.96650775661692</c:v>
                </c:pt>
                <c:pt idx="3534">
                  <c:v>236.3461708225077</c:v>
                </c:pt>
                <c:pt idx="3535">
                  <c:v>231.95219273446128</c:v>
                </c:pt>
                <c:pt idx="3536">
                  <c:v>202.70281925120798</c:v>
                </c:pt>
                <c:pt idx="3537">
                  <c:v>96.660758572106715</c:v>
                </c:pt>
                <c:pt idx="3538">
                  <c:v>162.00071559040225</c:v>
                </c:pt>
                <c:pt idx="3539">
                  <c:v>182.5935742087313</c:v>
                </c:pt>
                <c:pt idx="3540">
                  <c:v>270.1220073501463</c:v>
                </c:pt>
                <c:pt idx="3541">
                  <c:v>227.45442993225879</c:v>
                </c:pt>
                <c:pt idx="3542">
                  <c:v>164.33274072340282</c:v>
                </c:pt>
                <c:pt idx="3543">
                  <c:v>204.11597279206035</c:v>
                </c:pt>
                <c:pt idx="3544">
                  <c:v>132.18945514352527</c:v>
                </c:pt>
                <c:pt idx="3545">
                  <c:v>107.93746059760451</c:v>
                </c:pt>
                <c:pt idx="3546">
                  <c:v>279.96265362133272</c:v>
                </c:pt>
                <c:pt idx="3547">
                  <c:v>205.4197755111818</c:v>
                </c:pt>
                <c:pt idx="3548">
                  <c:v>122.13486161243054</c:v>
                </c:pt>
                <c:pt idx="3549">
                  <c:v>130.48576238332316</c:v>
                </c:pt>
                <c:pt idx="3550">
                  <c:v>135.08528058962838</c:v>
                </c:pt>
                <c:pt idx="3551">
                  <c:v>200.44141410806333</c:v>
                </c:pt>
                <c:pt idx="3552">
                  <c:v>154.95500906552479</c:v>
                </c:pt>
                <c:pt idx="3553">
                  <c:v>204.0157248754258</c:v>
                </c:pt>
                <c:pt idx="3554">
                  <c:v>186.45256818643247</c:v>
                </c:pt>
                <c:pt idx="3555">
                  <c:v>185.22727077623131</c:v>
                </c:pt>
                <c:pt idx="3556">
                  <c:v>204.24260173938819</c:v>
                </c:pt>
                <c:pt idx="3557">
                  <c:v>205.8491775184666</c:v>
                </c:pt>
                <c:pt idx="3558">
                  <c:v>182.48816604653257</c:v>
                </c:pt>
                <c:pt idx="3559">
                  <c:v>174.54521457664669</c:v>
                </c:pt>
                <c:pt idx="3560">
                  <c:v>253.11522949748905</c:v>
                </c:pt>
                <c:pt idx="3561">
                  <c:v>193.90135366818868</c:v>
                </c:pt>
                <c:pt idx="3562">
                  <c:v>85.045451669138856</c:v>
                </c:pt>
                <c:pt idx="3563">
                  <c:v>201.89579163314193</c:v>
                </c:pt>
                <c:pt idx="3564">
                  <c:v>187.57506654736062</c:v>
                </c:pt>
                <c:pt idx="3565">
                  <c:v>171.91569258982781</c:v>
                </c:pt>
                <c:pt idx="3566">
                  <c:v>220.57935939272284</c:v>
                </c:pt>
                <c:pt idx="3567">
                  <c:v>156.7877079648315</c:v>
                </c:pt>
                <c:pt idx="3568">
                  <c:v>229.53302322974196</c:v>
                </c:pt>
                <c:pt idx="3569">
                  <c:v>220.1471743316506</c:v>
                </c:pt>
                <c:pt idx="3570">
                  <c:v>174.11337739729788</c:v>
                </c:pt>
                <c:pt idx="3571">
                  <c:v>181.18418938654941</c:v>
                </c:pt>
                <c:pt idx="3572">
                  <c:v>218.98217642017698</c:v>
                </c:pt>
                <c:pt idx="3573">
                  <c:v>151.94351294638182</c:v>
                </c:pt>
                <c:pt idx="3574">
                  <c:v>171.39769670364331</c:v>
                </c:pt>
                <c:pt idx="3575">
                  <c:v>185.8748526043928</c:v>
                </c:pt>
                <c:pt idx="3576">
                  <c:v>158.32650478812866</c:v>
                </c:pt>
                <c:pt idx="3577">
                  <c:v>233.1798673364392</c:v>
                </c:pt>
                <c:pt idx="3578">
                  <c:v>159.25807406318199</c:v>
                </c:pt>
                <c:pt idx="3579">
                  <c:v>132.40096723136958</c:v>
                </c:pt>
                <c:pt idx="3580">
                  <c:v>314.49200196191669</c:v>
                </c:pt>
                <c:pt idx="3581">
                  <c:v>162.60150732676266</c:v>
                </c:pt>
                <c:pt idx="3582">
                  <c:v>240.14306791257695</c:v>
                </c:pt>
                <c:pt idx="3583">
                  <c:v>191.70279915641004</c:v>
                </c:pt>
                <c:pt idx="3584">
                  <c:v>223.8775100519706</c:v>
                </c:pt>
                <c:pt idx="3585">
                  <c:v>156.21509464806877</c:v>
                </c:pt>
                <c:pt idx="3586">
                  <c:v>141.63676314608892</c:v>
                </c:pt>
                <c:pt idx="3587">
                  <c:v>238.33547447764431</c:v>
                </c:pt>
                <c:pt idx="3588">
                  <c:v>133.95889754945529</c:v>
                </c:pt>
                <c:pt idx="3589">
                  <c:v>269.60598279372789</c:v>
                </c:pt>
                <c:pt idx="3590">
                  <c:v>195.18126850896806</c:v>
                </c:pt>
                <c:pt idx="3591">
                  <c:v>235.68299229707918</c:v>
                </c:pt>
                <c:pt idx="3592">
                  <c:v>172.74428887474642</c:v>
                </c:pt>
                <c:pt idx="3593">
                  <c:v>161.89275629556505</c:v>
                </c:pt>
                <c:pt idx="3594">
                  <c:v>151.42464735588874</c:v>
                </c:pt>
                <c:pt idx="3595">
                  <c:v>289.29794370895252</c:v>
                </c:pt>
                <c:pt idx="3596">
                  <c:v>170.16828269304824</c:v>
                </c:pt>
                <c:pt idx="3597">
                  <c:v>128.32228594532353</c:v>
                </c:pt>
                <c:pt idx="3598">
                  <c:v>166.91889345536765</c:v>
                </c:pt>
                <c:pt idx="3599">
                  <c:v>107.56499523238745</c:v>
                </c:pt>
                <c:pt idx="3600">
                  <c:v>123.91879909017007</c:v>
                </c:pt>
                <c:pt idx="3601">
                  <c:v>139.168484338079</c:v>
                </c:pt>
                <c:pt idx="3602">
                  <c:v>122.58560036541894</c:v>
                </c:pt>
                <c:pt idx="3603">
                  <c:v>214.07513077036128</c:v>
                </c:pt>
                <c:pt idx="3604">
                  <c:v>230.49213314123335</c:v>
                </c:pt>
                <c:pt idx="3605">
                  <c:v>91.257691564969718</c:v>
                </c:pt>
                <c:pt idx="3606">
                  <c:v>191.08675860450603</c:v>
                </c:pt>
                <c:pt idx="3607">
                  <c:v>148.74143562308745</c:v>
                </c:pt>
                <c:pt idx="3608">
                  <c:v>172.51567260216689</c:v>
                </c:pt>
                <c:pt idx="3609">
                  <c:v>139.33494574273936</c:v>
                </c:pt>
                <c:pt idx="3610">
                  <c:v>202.72003939651768</c:v>
                </c:pt>
                <c:pt idx="3611">
                  <c:v>191.0588121060573</c:v>
                </c:pt>
                <c:pt idx="3612">
                  <c:v>198.52760078691063</c:v>
                </c:pt>
                <c:pt idx="3613">
                  <c:v>187.92631112744857</c:v>
                </c:pt>
                <c:pt idx="3614">
                  <c:v>192.71055452889414</c:v>
                </c:pt>
                <c:pt idx="3615">
                  <c:v>169.52760051906807</c:v>
                </c:pt>
                <c:pt idx="3616">
                  <c:v>207.91588485706598</c:v>
                </c:pt>
                <c:pt idx="3617">
                  <c:v>175.95193230561563</c:v>
                </c:pt>
                <c:pt idx="3618">
                  <c:v>130.7165239265305</c:v>
                </c:pt>
                <c:pt idx="3619">
                  <c:v>89.086445768480189</c:v>
                </c:pt>
                <c:pt idx="3620">
                  <c:v>154.76999396894826</c:v>
                </c:pt>
                <c:pt idx="3621">
                  <c:v>299.51731721637771</c:v>
                </c:pt>
                <c:pt idx="3622">
                  <c:v>179.64301537147549</c:v>
                </c:pt>
                <c:pt idx="3623">
                  <c:v>207.19808890105924</c:v>
                </c:pt>
                <c:pt idx="3624">
                  <c:v>154.25280980678508</c:v>
                </c:pt>
                <c:pt idx="3625">
                  <c:v>122.93719282723032</c:v>
                </c:pt>
                <c:pt idx="3626">
                  <c:v>160.09861428727163</c:v>
                </c:pt>
                <c:pt idx="3627">
                  <c:v>157.3488411847211</c:v>
                </c:pt>
                <c:pt idx="3628">
                  <c:v>242.39908088900847</c:v>
                </c:pt>
                <c:pt idx="3629">
                  <c:v>79.930662650149316</c:v>
                </c:pt>
                <c:pt idx="3630">
                  <c:v>205.64978331065504</c:v>
                </c:pt>
                <c:pt idx="3631">
                  <c:v>164.59023117902689</c:v>
                </c:pt>
                <c:pt idx="3632">
                  <c:v>346.46372387185693</c:v>
                </c:pt>
                <c:pt idx="3633">
                  <c:v>155.24067794074654</c:v>
                </c:pt>
                <c:pt idx="3634">
                  <c:v>206.4766401869565</c:v>
                </c:pt>
                <c:pt idx="3635">
                  <c:v>188.06459411251126</c:v>
                </c:pt>
                <c:pt idx="3636">
                  <c:v>169.16475988153252</c:v>
                </c:pt>
                <c:pt idx="3637">
                  <c:v>181.42614112519368</c:v>
                </c:pt>
                <c:pt idx="3638">
                  <c:v>218.56025386994588</c:v>
                </c:pt>
                <c:pt idx="3639">
                  <c:v>152.35563682806969</c:v>
                </c:pt>
                <c:pt idx="3640">
                  <c:v>170.21199982962571</c:v>
                </c:pt>
                <c:pt idx="3641">
                  <c:v>195.5364557485882</c:v>
                </c:pt>
                <c:pt idx="3642">
                  <c:v>231.33342710905708</c:v>
                </c:pt>
                <c:pt idx="3643">
                  <c:v>184.84703605252434</c:v>
                </c:pt>
                <c:pt idx="3644">
                  <c:v>176.13978843626683</c:v>
                </c:pt>
                <c:pt idx="3645">
                  <c:v>221.29553190068691</c:v>
                </c:pt>
                <c:pt idx="3646">
                  <c:v>176.66775693185627</c:v>
                </c:pt>
                <c:pt idx="3647">
                  <c:v>305.91834092745557</c:v>
                </c:pt>
                <c:pt idx="3648">
                  <c:v>208.02471385621175</c:v>
                </c:pt>
                <c:pt idx="3649">
                  <c:v>154.51395302050514</c:v>
                </c:pt>
                <c:pt idx="3650">
                  <c:v>105.39258983015316</c:v>
                </c:pt>
                <c:pt idx="3651">
                  <c:v>134.55968928581569</c:v>
                </c:pt>
                <c:pt idx="3652">
                  <c:v>232.9252179148898</c:v>
                </c:pt>
                <c:pt idx="3653">
                  <c:v>203.06096348547726</c:v>
                </c:pt>
                <c:pt idx="3654">
                  <c:v>212.39625357309706</c:v>
                </c:pt>
                <c:pt idx="3655">
                  <c:v>179.5962252796744</c:v>
                </c:pt>
                <c:pt idx="3656">
                  <c:v>139.03391209139954</c:v>
                </c:pt>
                <c:pt idx="3657">
                  <c:v>107.89501902734628</c:v>
                </c:pt>
                <c:pt idx="3658">
                  <c:v>286.69161383702885</c:v>
                </c:pt>
                <c:pt idx="3659">
                  <c:v>198.74444706118084</c:v>
                </c:pt>
                <c:pt idx="3660">
                  <c:v>163.86582547027501</c:v>
                </c:pt>
                <c:pt idx="3661">
                  <c:v>89.333673713263124</c:v>
                </c:pt>
                <c:pt idx="3662">
                  <c:v>259.62200925248908</c:v>
                </c:pt>
                <c:pt idx="3663">
                  <c:v>201.99424216087209</c:v>
                </c:pt>
                <c:pt idx="3664">
                  <c:v>164.38179204640619</c:v>
                </c:pt>
                <c:pt idx="3665">
                  <c:v>177.09379608248128</c:v>
                </c:pt>
                <c:pt idx="3666">
                  <c:v>145.15031057242595</c:v>
                </c:pt>
                <c:pt idx="3667">
                  <c:v>257.81186468491796</c:v>
                </c:pt>
                <c:pt idx="3668">
                  <c:v>224.8860191681888</c:v>
                </c:pt>
                <c:pt idx="3669">
                  <c:v>93.901592663023621</c:v>
                </c:pt>
                <c:pt idx="3670">
                  <c:v>140.36142874800134</c:v>
                </c:pt>
                <c:pt idx="3671">
                  <c:v>139.49555113838869</c:v>
                </c:pt>
                <c:pt idx="3672">
                  <c:v>213.48732661834219</c:v>
                </c:pt>
                <c:pt idx="3673">
                  <c:v>257.66227554384386</c:v>
                </c:pt>
                <c:pt idx="3674">
                  <c:v>181.8165223991673</c:v>
                </c:pt>
                <c:pt idx="3675">
                  <c:v>153.71069412110955</c:v>
                </c:pt>
                <c:pt idx="3676">
                  <c:v>249.90451311139623</c:v>
                </c:pt>
                <c:pt idx="3677">
                  <c:v>352.23763279616833</c:v>
                </c:pt>
                <c:pt idx="3678">
                  <c:v>251.96745173132513</c:v>
                </c:pt>
                <c:pt idx="3679">
                  <c:v>156.77042983923457</c:v>
                </c:pt>
                <c:pt idx="3680">
                  <c:v>82.011923040845431</c:v>
                </c:pt>
                <c:pt idx="3681">
                  <c:v>171.18792402441613</c:v>
                </c:pt>
                <c:pt idx="3682">
                  <c:v>169.72676280573069</c:v>
                </c:pt>
                <c:pt idx="3683">
                  <c:v>122.9954050356173</c:v>
                </c:pt>
                <c:pt idx="3684">
                  <c:v>195.66725927659718</c:v>
                </c:pt>
                <c:pt idx="3685">
                  <c:v>224.70233761821873</c:v>
                </c:pt>
                <c:pt idx="3686">
                  <c:v>136.36484754868434</c:v>
                </c:pt>
                <c:pt idx="3687">
                  <c:v>250.95731916706427</c:v>
                </c:pt>
                <c:pt idx="3688">
                  <c:v>164.88395931417472</c:v>
                </c:pt>
                <c:pt idx="3689">
                  <c:v>217.57574859264423</c:v>
                </c:pt>
                <c:pt idx="3690">
                  <c:v>212.56828108533227</c:v>
                </c:pt>
                <c:pt idx="3691">
                  <c:v>183.64898937732505</c:v>
                </c:pt>
                <c:pt idx="3692">
                  <c:v>158.02292000415036</c:v>
                </c:pt>
                <c:pt idx="3693">
                  <c:v>112.44600773323327</c:v>
                </c:pt>
                <c:pt idx="3694">
                  <c:v>206.37847956066253</c:v>
                </c:pt>
                <c:pt idx="3695">
                  <c:v>182.90620391751872</c:v>
                </c:pt>
                <c:pt idx="3696">
                  <c:v>216.37312147475313</c:v>
                </c:pt>
                <c:pt idx="3697">
                  <c:v>179.45962372294161</c:v>
                </c:pt>
                <c:pt idx="3698">
                  <c:v>199.33422254296602</c:v>
                </c:pt>
                <c:pt idx="3699">
                  <c:v>181.0007397577283</c:v>
                </c:pt>
                <c:pt idx="3700">
                  <c:v>161.20963255132665</c:v>
                </c:pt>
                <c:pt idx="3701">
                  <c:v>243.90216185536701</c:v>
                </c:pt>
                <c:pt idx="3702">
                  <c:v>169.08092038618634</c:v>
                </c:pt>
                <c:pt idx="3703">
                  <c:v>219.58580919061205</c:v>
                </c:pt>
                <c:pt idx="3704">
                  <c:v>166.57988271588692</c:v>
                </c:pt>
                <c:pt idx="3705">
                  <c:v>171.21563860171591</c:v>
                </c:pt>
                <c:pt idx="3706">
                  <c:v>121.71705566259334</c:v>
                </c:pt>
                <c:pt idx="3707">
                  <c:v>224.70813564694254</c:v>
                </c:pt>
                <c:pt idx="3708">
                  <c:v>172.63789504766464</c:v>
                </c:pt>
                <c:pt idx="3709">
                  <c:v>90.43042882665759</c:v>
                </c:pt>
                <c:pt idx="3710">
                  <c:v>197.43154143696302</c:v>
                </c:pt>
                <c:pt idx="3711">
                  <c:v>190.10207938634267</c:v>
                </c:pt>
                <c:pt idx="3712">
                  <c:v>169.07697772665415</c:v>
                </c:pt>
                <c:pt idx="3713">
                  <c:v>229.27106829200056</c:v>
                </c:pt>
                <c:pt idx="3714">
                  <c:v>176.56223280908307</c:v>
                </c:pt>
                <c:pt idx="3715">
                  <c:v>159.03328448956017</c:v>
                </c:pt>
                <c:pt idx="3716">
                  <c:v>176.20234916619665</c:v>
                </c:pt>
                <c:pt idx="3717">
                  <c:v>114.46580901945708</c:v>
                </c:pt>
                <c:pt idx="3718">
                  <c:v>67.106350797694176</c:v>
                </c:pt>
                <c:pt idx="3719">
                  <c:v>222.32189894537441</c:v>
                </c:pt>
                <c:pt idx="3720">
                  <c:v>190.75145860340854</c:v>
                </c:pt>
                <c:pt idx="3721">
                  <c:v>132.59960769544705</c:v>
                </c:pt>
                <c:pt idx="3722">
                  <c:v>263.63726010429673</c:v>
                </c:pt>
                <c:pt idx="3723">
                  <c:v>143.97313680063235</c:v>
                </c:pt>
                <c:pt idx="3724">
                  <c:v>144.53183484845795</c:v>
                </c:pt>
                <c:pt idx="3725">
                  <c:v>310.09848771616817</c:v>
                </c:pt>
                <c:pt idx="3726">
                  <c:v>222.54245595802786</c:v>
                </c:pt>
                <c:pt idx="3727">
                  <c:v>205.75159669504501</c:v>
                </c:pt>
                <c:pt idx="3728">
                  <c:v>130.01484649037593</c:v>
                </c:pt>
                <c:pt idx="3729">
                  <c:v>188.81207597558387</c:v>
                </c:pt>
                <c:pt idx="3730">
                  <c:v>186.56267275189748</c:v>
                </c:pt>
                <c:pt idx="3731">
                  <c:v>189.26391635402979</c:v>
                </c:pt>
                <c:pt idx="3732">
                  <c:v>169.37215536898293</c:v>
                </c:pt>
                <c:pt idx="3733">
                  <c:v>139.78371316596167</c:v>
                </c:pt>
                <c:pt idx="3734">
                  <c:v>126.23198062981828</c:v>
                </c:pt>
                <c:pt idx="3735">
                  <c:v>246.89359679512563</c:v>
                </c:pt>
                <c:pt idx="3736">
                  <c:v>246.6546020511305</c:v>
                </c:pt>
                <c:pt idx="3737">
                  <c:v>219.79175517088152</c:v>
                </c:pt>
                <c:pt idx="3738">
                  <c:v>245.9191800878034</c:v>
                </c:pt>
                <c:pt idx="3739">
                  <c:v>198.5025533028238</c:v>
                </c:pt>
                <c:pt idx="3740">
                  <c:v>186.49976414024422</c:v>
                </c:pt>
                <c:pt idx="3741">
                  <c:v>202.26854689979518</c:v>
                </c:pt>
                <c:pt idx="3742">
                  <c:v>191.38657466981385</c:v>
                </c:pt>
                <c:pt idx="3743">
                  <c:v>107.65057413635077</c:v>
                </c:pt>
                <c:pt idx="3744">
                  <c:v>128.15912941703573</c:v>
                </c:pt>
                <c:pt idx="3745">
                  <c:v>250.31594122963725</c:v>
                </c:pt>
                <c:pt idx="3746">
                  <c:v>149.18741999252234</c:v>
                </c:pt>
                <c:pt idx="3747">
                  <c:v>257.51338216621662</c:v>
                </c:pt>
                <c:pt idx="3748">
                  <c:v>150.19291413380415</c:v>
                </c:pt>
                <c:pt idx="3749">
                  <c:v>127.8769973393355</c:v>
                </c:pt>
                <c:pt idx="3750">
                  <c:v>194.29851863576914</c:v>
                </c:pt>
                <c:pt idx="3751">
                  <c:v>119.97405226764386</c:v>
                </c:pt>
                <c:pt idx="3752">
                  <c:v>114.99667652940843</c:v>
                </c:pt>
                <c:pt idx="3753">
                  <c:v>203.69364437981858</c:v>
                </c:pt>
                <c:pt idx="3754">
                  <c:v>210.85942807956599</c:v>
                </c:pt>
                <c:pt idx="3755">
                  <c:v>205.30503252273775</c:v>
                </c:pt>
                <c:pt idx="3756">
                  <c:v>195.46287876408314</c:v>
                </c:pt>
                <c:pt idx="3757">
                  <c:v>174.20371068481472</c:v>
                </c:pt>
                <c:pt idx="3758">
                  <c:v>161.50991245893238</c:v>
                </c:pt>
                <c:pt idx="3759">
                  <c:v>107.96923379501095</c:v>
                </c:pt>
                <c:pt idx="3760">
                  <c:v>123.03923813276924</c:v>
                </c:pt>
                <c:pt idx="3761">
                  <c:v>153.46972804734833</c:v>
                </c:pt>
                <c:pt idx="3762">
                  <c:v>165.83124124706956</c:v>
                </c:pt>
                <c:pt idx="3763">
                  <c:v>108.54636957417824</c:v>
                </c:pt>
                <c:pt idx="3764">
                  <c:v>165.74200958501024</c:v>
                </c:pt>
                <c:pt idx="3765">
                  <c:v>104.47070326306857</c:v>
                </c:pt>
                <c:pt idx="3766">
                  <c:v>176.45270804649044</c:v>
                </c:pt>
                <c:pt idx="3767">
                  <c:v>199.68268406926654</c:v>
                </c:pt>
                <c:pt idx="3768">
                  <c:v>156.80939259225852</c:v>
                </c:pt>
                <c:pt idx="3769">
                  <c:v>104.92318142467411</c:v>
                </c:pt>
                <c:pt idx="3770">
                  <c:v>231.44358965480933</c:v>
                </c:pt>
                <c:pt idx="3771">
                  <c:v>90.43042882665759</c:v>
                </c:pt>
                <c:pt idx="3772">
                  <c:v>217.28457159013487</c:v>
                </c:pt>
                <c:pt idx="3773">
                  <c:v>186.62958200337016</c:v>
                </c:pt>
                <c:pt idx="3774">
                  <c:v>91.749828243046068</c:v>
                </c:pt>
                <c:pt idx="3775">
                  <c:v>153.50550188457419</c:v>
                </c:pt>
                <c:pt idx="3776">
                  <c:v>100.50972196011571</c:v>
                </c:pt>
                <c:pt idx="3777">
                  <c:v>178.6206489666074</c:v>
                </c:pt>
                <c:pt idx="3778">
                  <c:v>198.68182835096377</c:v>
                </c:pt>
                <c:pt idx="3779">
                  <c:v>206.30716380735976</c:v>
                </c:pt>
                <c:pt idx="3780">
                  <c:v>268.95590781321516</c:v>
                </c:pt>
                <c:pt idx="3781">
                  <c:v>178.39429392523016</c:v>
                </c:pt>
                <c:pt idx="3782">
                  <c:v>205.20797352190129</c:v>
                </c:pt>
                <c:pt idx="3783">
                  <c:v>83.734169492963701</c:v>
                </c:pt>
                <c:pt idx="3784">
                  <c:v>215.74693437258247</c:v>
                </c:pt>
                <c:pt idx="3785">
                  <c:v>101.68463450070703</c:v>
                </c:pt>
                <c:pt idx="3786">
                  <c:v>273.1803515413776</c:v>
                </c:pt>
                <c:pt idx="3787">
                  <c:v>173.26814076994197</c:v>
                </c:pt>
                <c:pt idx="3788">
                  <c:v>47.315127630718052</c:v>
                </c:pt>
                <c:pt idx="3789">
                  <c:v>111.79338162008207</c:v>
                </c:pt>
                <c:pt idx="3790">
                  <c:v>218.85166279360419</c:v>
                </c:pt>
                <c:pt idx="3791">
                  <c:v>212.31513915125106</c:v>
                </c:pt>
                <c:pt idx="3792">
                  <c:v>213.91927975826547</c:v>
                </c:pt>
                <c:pt idx="3793">
                  <c:v>207.6804848908796</c:v>
                </c:pt>
                <c:pt idx="3794">
                  <c:v>164.41037632801454</c:v>
                </c:pt>
                <c:pt idx="3795">
                  <c:v>198.43593395278731</c:v>
                </c:pt>
                <c:pt idx="3796">
                  <c:v>206.82997205738502</c:v>
                </c:pt>
                <c:pt idx="3797">
                  <c:v>170.5257891441579</c:v>
                </c:pt>
                <c:pt idx="3798">
                  <c:v>212.40100795665057</c:v>
                </c:pt>
                <c:pt idx="3799">
                  <c:v>143.54129962128354</c:v>
                </c:pt>
                <c:pt idx="3800">
                  <c:v>144.66588527255226</c:v>
                </c:pt>
                <c:pt idx="3801">
                  <c:v>220.19500806862197</c:v>
                </c:pt>
                <c:pt idx="3802">
                  <c:v>212.11504917999264</c:v>
                </c:pt>
                <c:pt idx="3803">
                  <c:v>245.39202331623528</c:v>
                </c:pt>
                <c:pt idx="3804">
                  <c:v>200.08680667131557</c:v>
                </c:pt>
                <c:pt idx="3805">
                  <c:v>147.00481005973415</c:v>
                </c:pt>
                <c:pt idx="3806">
                  <c:v>184.1498230984871</c:v>
                </c:pt>
                <c:pt idx="3807">
                  <c:v>241.11586117185652</c:v>
                </c:pt>
                <c:pt idx="3808">
                  <c:v>176.76945435567177</c:v>
                </c:pt>
                <c:pt idx="3809">
                  <c:v>217.3100829165196</c:v>
                </c:pt>
                <c:pt idx="3810">
                  <c:v>134.84332885098411</c:v>
                </c:pt>
                <c:pt idx="3811">
                  <c:v>100.78454852162395</c:v>
                </c:pt>
                <c:pt idx="3812">
                  <c:v>173.96019347841502</c:v>
                </c:pt>
                <c:pt idx="3813">
                  <c:v>183.0312094168039</c:v>
                </c:pt>
                <c:pt idx="3814">
                  <c:v>143.01037413104495</c:v>
                </c:pt>
                <c:pt idx="3815">
                  <c:v>227.792339046282</c:v>
                </c:pt>
                <c:pt idx="3816">
                  <c:v>247.60084033885505</c:v>
                </c:pt>
                <c:pt idx="3817">
                  <c:v>182.34750586969312</c:v>
                </c:pt>
                <c:pt idx="3818">
                  <c:v>159.0459821724653</c:v>
                </c:pt>
                <c:pt idx="3819">
                  <c:v>212.34372343285941</c:v>
                </c:pt>
                <c:pt idx="3820">
                  <c:v>280.36526873591356</c:v>
                </c:pt>
                <c:pt idx="3821">
                  <c:v>170.44241349110962</c:v>
                </c:pt>
                <c:pt idx="3822">
                  <c:v>211.58406570946681</c:v>
                </c:pt>
                <c:pt idx="3823">
                  <c:v>239.93236754875397</c:v>
                </c:pt>
                <c:pt idx="3824">
                  <c:v>195.44246970297536</c:v>
                </c:pt>
                <c:pt idx="3825">
                  <c:v>137.33590139934677</c:v>
                </c:pt>
                <c:pt idx="3826">
                  <c:v>181.8750824892777</c:v>
                </c:pt>
                <c:pt idx="3827">
                  <c:v>182.23815504796221</c:v>
                </c:pt>
                <c:pt idx="3828">
                  <c:v>224.35399205249269</c:v>
                </c:pt>
                <c:pt idx="3829">
                  <c:v>129.5777910851757</c:v>
                </c:pt>
                <c:pt idx="3830">
                  <c:v>188.40447455630056</c:v>
                </c:pt>
                <c:pt idx="3831">
                  <c:v>92.828261585673317</c:v>
                </c:pt>
                <c:pt idx="3832">
                  <c:v>219.63857125199866</c:v>
                </c:pt>
                <c:pt idx="3833">
                  <c:v>226.60096010411507</c:v>
                </c:pt>
                <c:pt idx="3834">
                  <c:v>125.7946933034691</c:v>
                </c:pt>
                <c:pt idx="3835">
                  <c:v>218.75785068885307</c:v>
                </c:pt>
                <c:pt idx="3836">
                  <c:v>222.63093387635308</c:v>
                </c:pt>
                <c:pt idx="3837">
                  <c:v>148.27405652766174</c:v>
                </c:pt>
                <c:pt idx="3838">
                  <c:v>239.87798203932471</c:v>
                </c:pt>
                <c:pt idx="3839">
                  <c:v>195.30366489532753</c:v>
                </c:pt>
                <c:pt idx="3840">
                  <c:v>149.73823272128357</c:v>
                </c:pt>
                <c:pt idx="3841">
                  <c:v>163.48390931823815</c:v>
                </c:pt>
                <c:pt idx="3842">
                  <c:v>152.37819115980528</c:v>
                </c:pt>
                <c:pt idx="3843">
                  <c:v>119.38508850988001</c:v>
                </c:pt>
                <c:pt idx="3844">
                  <c:v>211.82068326168519</c:v>
                </c:pt>
                <c:pt idx="3845">
                  <c:v>191.67073605756741</c:v>
                </c:pt>
                <c:pt idx="3846">
                  <c:v>181.21149810183852</c:v>
                </c:pt>
                <c:pt idx="3847">
                  <c:v>271.20160029851831</c:v>
                </c:pt>
                <c:pt idx="3848">
                  <c:v>171.36209680727916</c:v>
                </c:pt>
                <c:pt idx="3849">
                  <c:v>198.94911747513106</c:v>
                </c:pt>
                <c:pt idx="3850">
                  <c:v>154.29270024440484</c:v>
                </c:pt>
                <c:pt idx="3851">
                  <c:v>172.27105377030966</c:v>
                </c:pt>
                <c:pt idx="3852">
                  <c:v>124.48665802337928</c:v>
                </c:pt>
                <c:pt idx="3853">
                  <c:v>242.57255790842464</c:v>
                </c:pt>
                <c:pt idx="3854">
                  <c:v>134.15788589525619</c:v>
                </c:pt>
                <c:pt idx="3855">
                  <c:v>239.39106358709978</c:v>
                </c:pt>
                <c:pt idx="3856">
                  <c:v>242.50634442039882</c:v>
                </c:pt>
                <c:pt idx="3857">
                  <c:v>194.40410073882958</c:v>
                </c:pt>
                <c:pt idx="3858">
                  <c:v>189.17271336220438</c:v>
                </c:pt>
                <c:pt idx="3859">
                  <c:v>196.91957550065126</c:v>
                </c:pt>
                <c:pt idx="3860">
                  <c:v>137.24162545229774</c:v>
                </c:pt>
                <c:pt idx="3861">
                  <c:v>98.975563559797592</c:v>
                </c:pt>
                <c:pt idx="3862">
                  <c:v>235.56981477639056</c:v>
                </c:pt>
                <c:pt idx="3863">
                  <c:v>193.28281996393343</c:v>
                </c:pt>
                <c:pt idx="3864">
                  <c:v>191.09475988414488</c:v>
                </c:pt>
                <c:pt idx="3865">
                  <c:v>176.96096324441896</c:v>
                </c:pt>
                <c:pt idx="3866">
                  <c:v>169.11686816427391</c:v>
                </c:pt>
                <c:pt idx="3867">
                  <c:v>239.28356813456048</c:v>
                </c:pt>
                <c:pt idx="3868">
                  <c:v>227.78630909640924</c:v>
                </c:pt>
                <c:pt idx="3869">
                  <c:v>268.7780242919689</c:v>
                </c:pt>
                <c:pt idx="3870">
                  <c:v>134.233840071538</c:v>
                </c:pt>
                <c:pt idx="3871">
                  <c:v>173.48846586144646</c:v>
                </c:pt>
                <c:pt idx="3872">
                  <c:v>237.99153541374835</c:v>
                </c:pt>
                <c:pt idx="3873">
                  <c:v>157.91583041362173</c:v>
                </c:pt>
                <c:pt idx="3874">
                  <c:v>122.14970456596348</c:v>
                </c:pt>
                <c:pt idx="3875">
                  <c:v>195.13644974693307</c:v>
                </c:pt>
                <c:pt idx="3876">
                  <c:v>224.19477818373707</c:v>
                </c:pt>
                <c:pt idx="3877">
                  <c:v>252.52058367157588</c:v>
                </c:pt>
                <c:pt idx="3878">
                  <c:v>101.35321917885449</c:v>
                </c:pt>
                <c:pt idx="3879">
                  <c:v>97.853529041167349</c:v>
                </c:pt>
                <c:pt idx="3880">
                  <c:v>214.30960305195185</c:v>
                </c:pt>
                <c:pt idx="3881">
                  <c:v>173.07912503354601</c:v>
                </c:pt>
                <c:pt idx="3882">
                  <c:v>115.58134974591667</c:v>
                </c:pt>
                <c:pt idx="3883">
                  <c:v>112.58655194949824</c:v>
                </c:pt>
                <c:pt idx="3884">
                  <c:v>122.7470174850896</c:v>
                </c:pt>
                <c:pt idx="3885">
                  <c:v>226.66021595767234</c:v>
                </c:pt>
                <c:pt idx="3886">
                  <c:v>163.75914174175705</c:v>
                </c:pt>
                <c:pt idx="3887">
                  <c:v>146.56108692150156</c:v>
                </c:pt>
                <c:pt idx="3888">
                  <c:v>142.76633510206011</c:v>
                </c:pt>
                <c:pt idx="3889">
                  <c:v>130.59812817999045</c:v>
                </c:pt>
                <c:pt idx="3890">
                  <c:v>116.87720916568651</c:v>
                </c:pt>
                <c:pt idx="3891">
                  <c:v>187.03503815202566</c:v>
                </c:pt>
                <c:pt idx="3892">
                  <c:v>167.18884967274789</c:v>
                </c:pt>
                <c:pt idx="3893">
                  <c:v>222.57562068232801</c:v>
                </c:pt>
                <c:pt idx="3894">
                  <c:v>225.51580104816821</c:v>
                </c:pt>
                <c:pt idx="3895">
                  <c:v>193.46858880424406</c:v>
                </c:pt>
                <c:pt idx="3896">
                  <c:v>230.50488880442572</c:v>
                </c:pt>
                <c:pt idx="3897">
                  <c:v>175.12948193114426</c:v>
                </c:pt>
                <c:pt idx="3898">
                  <c:v>203.63276507821865</c:v>
                </c:pt>
                <c:pt idx="3899">
                  <c:v>104.31833106820704</c:v>
                </c:pt>
                <c:pt idx="3900">
                  <c:v>165.54719581989048</c:v>
                </c:pt>
                <c:pt idx="3901">
                  <c:v>196.20392481527233</c:v>
                </c:pt>
                <c:pt idx="3902">
                  <c:v>228.54190819969517</c:v>
                </c:pt>
                <c:pt idx="3903">
                  <c:v>177.72670889797155</c:v>
                </c:pt>
                <c:pt idx="3904">
                  <c:v>137.21391087499796</c:v>
                </c:pt>
                <c:pt idx="3905">
                  <c:v>108.36894989522989</c:v>
                </c:pt>
                <c:pt idx="3906">
                  <c:v>198.19873659769655</c:v>
                </c:pt>
                <c:pt idx="3907">
                  <c:v>271.00910574488807</c:v>
                </c:pt>
                <c:pt idx="3908">
                  <c:v>208.07011242111912</c:v>
                </c:pt>
                <c:pt idx="3909">
                  <c:v>201.10691184498137</c:v>
                </c:pt>
                <c:pt idx="3910">
                  <c:v>209.38232228189008</c:v>
                </c:pt>
                <c:pt idx="3911">
                  <c:v>236.24574896501144</c:v>
                </c:pt>
                <c:pt idx="3912">
                  <c:v>223.66889697848819</c:v>
                </c:pt>
                <c:pt idx="3913">
                  <c:v>157.87298298135283</c:v>
                </c:pt>
                <c:pt idx="3914">
                  <c:v>214.0605197379773</c:v>
                </c:pt>
                <c:pt idx="3915">
                  <c:v>242.73026428971207</c:v>
                </c:pt>
                <c:pt idx="3916">
                  <c:v>195.91698037373135</c:v>
                </c:pt>
                <c:pt idx="3917">
                  <c:v>174.56086925420095</c:v>
                </c:pt>
                <c:pt idx="3918">
                  <c:v>228.0532503388531</c:v>
                </c:pt>
                <c:pt idx="3919">
                  <c:v>206.21358362375759</c:v>
                </c:pt>
                <c:pt idx="3920">
                  <c:v>233.26057589627453</c:v>
                </c:pt>
                <c:pt idx="3921">
                  <c:v>180.49747086450225</c:v>
                </c:pt>
                <c:pt idx="3922">
                  <c:v>175.31368530369946</c:v>
                </c:pt>
                <c:pt idx="3923">
                  <c:v>183.18369757223991</c:v>
                </c:pt>
                <c:pt idx="3924">
                  <c:v>268.99162367015379</c:v>
                </c:pt>
                <c:pt idx="3925">
                  <c:v>286.27740266500041</c:v>
                </c:pt>
                <c:pt idx="3926">
                  <c:v>242.3083997197682</c:v>
                </c:pt>
                <c:pt idx="3927">
                  <c:v>243.62084150168812</c:v>
                </c:pt>
                <c:pt idx="3928">
                  <c:v>145.96383198266267</c:v>
                </c:pt>
                <c:pt idx="3929">
                  <c:v>242.62230499487487</c:v>
                </c:pt>
                <c:pt idx="3930">
                  <c:v>231.17827186040813</c:v>
                </c:pt>
                <c:pt idx="3931">
                  <c:v>238.05125510960352</c:v>
                </c:pt>
                <c:pt idx="3932">
                  <c:v>131.66021108161658</c:v>
                </c:pt>
                <c:pt idx="3933">
                  <c:v>174.76484390470432</c:v>
                </c:pt>
                <c:pt idx="3934">
                  <c:v>177.05866002841503</c:v>
                </c:pt>
                <c:pt idx="3935">
                  <c:v>281.72618203796446</c:v>
                </c:pt>
                <c:pt idx="3936">
                  <c:v>211.5604097522737</c:v>
                </c:pt>
                <c:pt idx="3937">
                  <c:v>174.34895130434597</c:v>
                </c:pt>
                <c:pt idx="3938">
                  <c:v>187.2950797402882</c:v>
                </c:pt>
                <c:pt idx="3939">
                  <c:v>140.00693727182806</c:v>
                </c:pt>
                <c:pt idx="3940">
                  <c:v>180.96566168394929</c:v>
                </c:pt>
                <c:pt idx="3941">
                  <c:v>233.23367304299609</c:v>
                </c:pt>
                <c:pt idx="3942">
                  <c:v>191.17071406042669</c:v>
                </c:pt>
                <c:pt idx="3943">
                  <c:v>156.30635562018142</c:v>
                </c:pt>
                <c:pt idx="3944">
                  <c:v>106.35738180979388</c:v>
                </c:pt>
                <c:pt idx="3945">
                  <c:v>120.09094052671571</c:v>
                </c:pt>
                <c:pt idx="3946">
                  <c:v>91.239833636500407</c:v>
                </c:pt>
                <c:pt idx="3947">
                  <c:v>204.17273549326637</c:v>
                </c:pt>
                <c:pt idx="3948">
                  <c:v>155.24508444257663</c:v>
                </c:pt>
                <c:pt idx="3949">
                  <c:v>264.76532457279973</c:v>
                </c:pt>
                <c:pt idx="3950">
                  <c:v>159.51208570157178</c:v>
                </c:pt>
                <c:pt idx="3951">
                  <c:v>88.894878899445757</c:v>
                </c:pt>
                <c:pt idx="3952">
                  <c:v>177.81646238261601</c:v>
                </c:pt>
                <c:pt idx="3953">
                  <c:v>202.01557890657568</c:v>
                </c:pt>
                <c:pt idx="3954">
                  <c:v>215.72200284907012</c:v>
                </c:pt>
                <c:pt idx="3955">
                  <c:v>170.87088781379862</c:v>
                </c:pt>
                <c:pt idx="3956">
                  <c:v>174.89819856535178</c:v>
                </c:pt>
                <c:pt idx="3957">
                  <c:v>116.42994922993239</c:v>
                </c:pt>
                <c:pt idx="3958">
                  <c:v>230.05461389373522</c:v>
                </c:pt>
                <c:pt idx="3959">
                  <c:v>176.69123894818767</c:v>
                </c:pt>
                <c:pt idx="3960">
                  <c:v>104.49389537796378</c:v>
                </c:pt>
                <c:pt idx="3961">
                  <c:v>150.41022425037227</c:v>
                </c:pt>
                <c:pt idx="3962">
                  <c:v>192.57777967111906</c:v>
                </c:pt>
                <c:pt idx="3963">
                  <c:v>175.66226279057446</c:v>
                </c:pt>
                <c:pt idx="3964">
                  <c:v>242.89678367465967</c:v>
                </c:pt>
                <c:pt idx="3965">
                  <c:v>188.25819029159902</c:v>
                </c:pt>
                <c:pt idx="3966">
                  <c:v>105.55168773833429</c:v>
                </c:pt>
                <c:pt idx="3967">
                  <c:v>160.30050164743443</c:v>
                </c:pt>
                <c:pt idx="3968">
                  <c:v>175.79144287054078</c:v>
                </c:pt>
                <c:pt idx="3969">
                  <c:v>207.65340809673944</c:v>
                </c:pt>
                <c:pt idx="3970">
                  <c:v>165.99741275029373</c:v>
                </c:pt>
                <c:pt idx="3971">
                  <c:v>113.07868862757459</c:v>
                </c:pt>
                <c:pt idx="3972">
                  <c:v>153.46532154551824</c:v>
                </c:pt>
                <c:pt idx="3973">
                  <c:v>173.51594851759728</c:v>
                </c:pt>
                <c:pt idx="3974">
                  <c:v>99.952879281481728</c:v>
                </c:pt>
                <c:pt idx="3975">
                  <c:v>180.32573325370322</c:v>
                </c:pt>
                <c:pt idx="3976">
                  <c:v>188.92305024535744</c:v>
                </c:pt>
                <c:pt idx="3977">
                  <c:v>85.872018644004129</c:v>
                </c:pt>
                <c:pt idx="3978">
                  <c:v>188.18310581962578</c:v>
                </c:pt>
                <c:pt idx="3979">
                  <c:v>279.07254025165457</c:v>
                </c:pt>
                <c:pt idx="3980">
                  <c:v>257.67456736473832</c:v>
                </c:pt>
                <c:pt idx="3981">
                  <c:v>161.36820863692265</c:v>
                </c:pt>
                <c:pt idx="3982">
                  <c:v>63.647014939924702</c:v>
                </c:pt>
                <c:pt idx="3983">
                  <c:v>149.11714788438985</c:v>
                </c:pt>
                <c:pt idx="3984">
                  <c:v>166.12299805245129</c:v>
                </c:pt>
                <c:pt idx="3985">
                  <c:v>116.10641922714422</c:v>
                </c:pt>
                <c:pt idx="3986">
                  <c:v>243.61249234032584</c:v>
                </c:pt>
                <c:pt idx="3987">
                  <c:v>225.19714138950803</c:v>
                </c:pt>
                <c:pt idx="3988">
                  <c:v>182.21867367145023</c:v>
                </c:pt>
                <c:pt idx="3989">
                  <c:v>190.20157355924312</c:v>
                </c:pt>
                <c:pt idx="3990">
                  <c:v>204.93940883141477</c:v>
                </c:pt>
                <c:pt idx="3991">
                  <c:v>180.42719875636976</c:v>
                </c:pt>
                <c:pt idx="3992">
                  <c:v>102.7702573989518</c:v>
                </c:pt>
                <c:pt idx="3993">
                  <c:v>187.68946165408124</c:v>
                </c:pt>
                <c:pt idx="3994">
                  <c:v>169.17670382070355</c:v>
                </c:pt>
                <c:pt idx="3995">
                  <c:v>204.43057383061387</c:v>
                </c:pt>
                <c:pt idx="3996">
                  <c:v>152.46852444732212</c:v>
                </c:pt>
                <c:pt idx="3997">
                  <c:v>263.07345979119418</c:v>
                </c:pt>
                <c:pt idx="3998">
                  <c:v>230.88860234536696</c:v>
                </c:pt>
                <c:pt idx="3999">
                  <c:v>131.90419213031419</c:v>
                </c:pt>
                <c:pt idx="4000">
                  <c:v>258.74952189013129</c:v>
                </c:pt>
                <c:pt idx="4001">
                  <c:v>177.89850448905781</c:v>
                </c:pt>
                <c:pt idx="4002">
                  <c:v>171.84455077738676</c:v>
                </c:pt>
                <c:pt idx="4003">
                  <c:v>276.61556759965606</c:v>
                </c:pt>
                <c:pt idx="4004">
                  <c:v>140.76126080879476</c:v>
                </c:pt>
                <c:pt idx="4005">
                  <c:v>155.18362533810432</c:v>
                </c:pt>
                <c:pt idx="4006">
                  <c:v>223.60697403171798</c:v>
                </c:pt>
                <c:pt idx="4007">
                  <c:v>199.07041223603301</c:v>
                </c:pt>
                <c:pt idx="4008">
                  <c:v>228.57263775193132</c:v>
                </c:pt>
                <c:pt idx="4009">
                  <c:v>206.55253638295108</c:v>
                </c:pt>
                <c:pt idx="4010">
                  <c:v>203.69364437981858</c:v>
                </c:pt>
                <c:pt idx="4011">
                  <c:v>254.58444997610059</c:v>
                </c:pt>
                <c:pt idx="4012">
                  <c:v>146.02714645632659</c:v>
                </c:pt>
                <c:pt idx="4013">
                  <c:v>197.70891913110972</c:v>
                </c:pt>
                <c:pt idx="4014">
                  <c:v>136.23531958699459</c:v>
                </c:pt>
                <c:pt idx="4015">
                  <c:v>186.81453911965946</c:v>
                </c:pt>
                <c:pt idx="4016">
                  <c:v>164.34909116440394</c:v>
                </c:pt>
                <c:pt idx="4017">
                  <c:v>203.00472260685638</c:v>
                </c:pt>
                <c:pt idx="4018">
                  <c:v>186.83819507685257</c:v>
                </c:pt>
                <c:pt idx="4019">
                  <c:v>238.96270522498526</c:v>
                </c:pt>
                <c:pt idx="4020">
                  <c:v>218.8307898901985</c:v>
                </c:pt>
                <c:pt idx="4021">
                  <c:v>208.67583248189476</c:v>
                </c:pt>
                <c:pt idx="4022">
                  <c:v>214.92361429380253</c:v>
                </c:pt>
                <c:pt idx="4023">
                  <c:v>152.70293874862546</c:v>
                </c:pt>
                <c:pt idx="4024">
                  <c:v>185.76097932025732</c:v>
                </c:pt>
                <c:pt idx="4025">
                  <c:v>100.5359290499473</c:v>
                </c:pt>
                <c:pt idx="4026">
                  <c:v>186.55090275358816</c:v>
                </c:pt>
                <c:pt idx="4027">
                  <c:v>71.502648097230121</c:v>
                </c:pt>
                <c:pt idx="4028">
                  <c:v>129.36117673205445</c:v>
                </c:pt>
                <c:pt idx="4029">
                  <c:v>183.2462003218825</c:v>
                </c:pt>
                <c:pt idx="4030">
                  <c:v>151.75722228348604</c:v>
                </c:pt>
                <c:pt idx="4031">
                  <c:v>132.39493728149682</c:v>
                </c:pt>
                <c:pt idx="4032">
                  <c:v>138.93696905113757</c:v>
                </c:pt>
                <c:pt idx="4033">
                  <c:v>232.18875230639242</c:v>
                </c:pt>
                <c:pt idx="4034">
                  <c:v>216.73126570902241</c:v>
                </c:pt>
                <c:pt idx="4035">
                  <c:v>238.54605888089282</c:v>
                </c:pt>
                <c:pt idx="4036">
                  <c:v>170.62499341562216</c:v>
                </c:pt>
                <c:pt idx="4037">
                  <c:v>138.72615272674011</c:v>
                </c:pt>
                <c:pt idx="4038">
                  <c:v>218.58622903862852</c:v>
                </c:pt>
                <c:pt idx="4039">
                  <c:v>125.71224533501663</c:v>
                </c:pt>
                <c:pt idx="4040">
                  <c:v>253.86456672975328</c:v>
                </c:pt>
                <c:pt idx="4041">
                  <c:v>128.00188687804621</c:v>
                </c:pt>
                <c:pt idx="4042">
                  <c:v>183.85632688448823</c:v>
                </c:pt>
                <c:pt idx="4043">
                  <c:v>162.19576127667096</c:v>
                </c:pt>
                <c:pt idx="4044">
                  <c:v>99.630508884438314</c:v>
                </c:pt>
                <c:pt idx="4045">
                  <c:v>200.23865704359196</c:v>
                </c:pt>
                <c:pt idx="4046">
                  <c:v>185.63927869734471</c:v>
                </c:pt>
                <c:pt idx="4047">
                  <c:v>134.48419895183179</c:v>
                </c:pt>
                <c:pt idx="4048">
                  <c:v>218.0842357117217</c:v>
                </c:pt>
                <c:pt idx="4049">
                  <c:v>197.68410356817185</c:v>
                </c:pt>
                <c:pt idx="4050">
                  <c:v>137.19732851284789</c:v>
                </c:pt>
                <c:pt idx="4051">
                  <c:v>177.23445625932072</c:v>
                </c:pt>
                <c:pt idx="4052">
                  <c:v>250.1447834217106</c:v>
                </c:pt>
                <c:pt idx="4053">
                  <c:v>210.72827666983358</c:v>
                </c:pt>
                <c:pt idx="4054">
                  <c:v>196.48733245929179</c:v>
                </c:pt>
                <c:pt idx="4055">
                  <c:v>156.67951674884534</c:v>
                </c:pt>
                <c:pt idx="4056">
                  <c:v>159.86680909889401</c:v>
                </c:pt>
                <c:pt idx="4057">
                  <c:v>182.3592178877152</c:v>
                </c:pt>
                <c:pt idx="4058">
                  <c:v>89.028929323540069</c:v>
                </c:pt>
                <c:pt idx="4059">
                  <c:v>194.36345655747573</c:v>
                </c:pt>
                <c:pt idx="4060">
                  <c:v>152.99962387842243</c:v>
                </c:pt>
                <c:pt idx="4061">
                  <c:v>119.07570569717791</c:v>
                </c:pt>
                <c:pt idx="4062">
                  <c:v>138.47127138404176</c:v>
                </c:pt>
                <c:pt idx="4063">
                  <c:v>144.3079149791447</c:v>
                </c:pt>
                <c:pt idx="4064">
                  <c:v>239.21457159274723</c:v>
                </c:pt>
                <c:pt idx="4065">
                  <c:v>147.39345192509063</c:v>
                </c:pt>
                <c:pt idx="4066">
                  <c:v>142.32185822009342</c:v>
                </c:pt>
                <c:pt idx="4067">
                  <c:v>178.88996740082803</c:v>
                </c:pt>
                <c:pt idx="4068">
                  <c:v>118.19057863220223</c:v>
                </c:pt>
                <c:pt idx="4069">
                  <c:v>224.62789092940511</c:v>
                </c:pt>
                <c:pt idx="4070">
                  <c:v>138.30254874817911</c:v>
                </c:pt>
                <c:pt idx="4071">
                  <c:v>185.77274931856664</c:v>
                </c:pt>
                <c:pt idx="4072">
                  <c:v>175.16479192607221</c:v>
                </c:pt>
                <c:pt idx="4073">
                  <c:v>230.73472266303725</c:v>
                </c:pt>
                <c:pt idx="4074">
                  <c:v>92.18259310699068</c:v>
                </c:pt>
                <c:pt idx="4075">
                  <c:v>215.17066829772375</c:v>
                </c:pt>
                <c:pt idx="4076">
                  <c:v>132.563543956785</c:v>
                </c:pt>
                <c:pt idx="4077">
                  <c:v>134.55389125709189</c:v>
                </c:pt>
                <c:pt idx="4078">
                  <c:v>292.18118743272498</c:v>
                </c:pt>
                <c:pt idx="4079">
                  <c:v>197.52257048792671</c:v>
                </c:pt>
                <c:pt idx="4080">
                  <c:v>171.27895307537983</c:v>
                </c:pt>
                <c:pt idx="4081">
                  <c:v>200.77584440485225</c:v>
                </c:pt>
                <c:pt idx="4082">
                  <c:v>108.76425949361874</c:v>
                </c:pt>
                <c:pt idx="4083">
                  <c:v>123.22083239239873</c:v>
                </c:pt>
                <c:pt idx="4084">
                  <c:v>198.51090246418607</c:v>
                </c:pt>
                <c:pt idx="4085">
                  <c:v>213.63262521816068</c:v>
                </c:pt>
                <c:pt idx="4086">
                  <c:v>133.77683944752789</c:v>
                </c:pt>
                <c:pt idx="4087">
                  <c:v>139.40997223442537</c:v>
                </c:pt>
                <c:pt idx="4088">
                  <c:v>230.30149395679473</c:v>
                </c:pt>
                <c:pt idx="4089">
                  <c:v>108.76425949361874</c:v>
                </c:pt>
                <c:pt idx="4090">
                  <c:v>205.29175503696024</c:v>
                </c:pt>
                <c:pt idx="4091">
                  <c:v>148.67545405621058</c:v>
                </c:pt>
                <c:pt idx="4092">
                  <c:v>186.32280830359377</c:v>
                </c:pt>
                <c:pt idx="4093">
                  <c:v>173.24448481274885</c:v>
                </c:pt>
                <c:pt idx="4094">
                  <c:v>201.60096187253657</c:v>
                </c:pt>
                <c:pt idx="4095">
                  <c:v>168.95719045322039</c:v>
                </c:pt>
                <c:pt idx="4096">
                  <c:v>102.89294368674746</c:v>
                </c:pt>
                <c:pt idx="4097">
                  <c:v>192.66625758944429</c:v>
                </c:pt>
                <c:pt idx="4098">
                  <c:v>176.11630641993543</c:v>
                </c:pt>
                <c:pt idx="4099">
                  <c:v>129.98330521411845</c:v>
                </c:pt>
                <c:pt idx="4100">
                  <c:v>180.236037749346</c:v>
                </c:pt>
                <c:pt idx="4101">
                  <c:v>205.54796992626507</c:v>
                </c:pt>
                <c:pt idx="4102">
                  <c:v>194.64379124627158</c:v>
                </c:pt>
                <c:pt idx="4103">
                  <c:v>187.1256613409787</c:v>
                </c:pt>
                <c:pt idx="4104">
                  <c:v>189.20837123885576</c:v>
                </c:pt>
                <c:pt idx="4105">
                  <c:v>193.56147322439938</c:v>
                </c:pt>
                <c:pt idx="4106">
                  <c:v>252.50991529872408</c:v>
                </c:pt>
                <c:pt idx="4107">
                  <c:v>142.84269514035259</c:v>
                </c:pt>
                <c:pt idx="4108">
                  <c:v>175.5565067466523</c:v>
                </c:pt>
                <c:pt idx="4109">
                  <c:v>249.13383913342841</c:v>
                </c:pt>
                <c:pt idx="4110">
                  <c:v>211.53211537210154</c:v>
                </c:pt>
                <c:pt idx="4111">
                  <c:v>182.23427036871726</c:v>
                </c:pt>
                <c:pt idx="4112">
                  <c:v>214.47612243689946</c:v>
                </c:pt>
                <c:pt idx="4113">
                  <c:v>225.91806828102563</c:v>
                </c:pt>
                <c:pt idx="4114">
                  <c:v>140.91328512193286</c:v>
                </c:pt>
                <c:pt idx="4115">
                  <c:v>60.54298228234984</c:v>
                </c:pt>
                <c:pt idx="4116">
                  <c:v>206.00010020614718</c:v>
                </c:pt>
                <c:pt idx="4117">
                  <c:v>222.98612111597322</c:v>
                </c:pt>
                <c:pt idx="4118">
                  <c:v>189.73233909462579</c:v>
                </c:pt>
                <c:pt idx="4119">
                  <c:v>214.02155698495335</c:v>
                </c:pt>
                <c:pt idx="4120">
                  <c:v>251.36005024221959</c:v>
                </c:pt>
                <c:pt idx="4121">
                  <c:v>153.11628021634533</c:v>
                </c:pt>
                <c:pt idx="4122">
                  <c:v>116.45546055631712</c:v>
                </c:pt>
                <c:pt idx="4123">
                  <c:v>173.83831891464069</c:v>
                </c:pt>
                <c:pt idx="4124">
                  <c:v>220.41359375150932</c:v>
                </c:pt>
                <c:pt idx="4125">
                  <c:v>127.58013826867682</c:v>
                </c:pt>
                <c:pt idx="4126">
                  <c:v>60.421455600298941</c:v>
                </c:pt>
                <c:pt idx="4127">
                  <c:v>242.44036285352195</c:v>
                </c:pt>
                <c:pt idx="4128">
                  <c:v>171.28689637473144</c:v>
                </c:pt>
                <c:pt idx="4129">
                  <c:v>123.6896609950054</c:v>
                </c:pt>
                <c:pt idx="4130">
                  <c:v>245.48084911628393</c:v>
                </c:pt>
                <c:pt idx="4131">
                  <c:v>242.2919333181926</c:v>
                </c:pt>
                <c:pt idx="4132">
                  <c:v>232.73179567666375</c:v>
                </c:pt>
                <c:pt idx="4133">
                  <c:v>159.16478378101601</c:v>
                </c:pt>
                <c:pt idx="4134">
                  <c:v>221.13863724342082</c:v>
                </c:pt>
                <c:pt idx="4135">
                  <c:v>88.643476373981684</c:v>
                </c:pt>
                <c:pt idx="4136">
                  <c:v>251.55787898227572</c:v>
                </c:pt>
                <c:pt idx="4137">
                  <c:v>207.10816147555306</c:v>
                </c:pt>
                <c:pt idx="4138">
                  <c:v>200.6656818591</c:v>
                </c:pt>
                <c:pt idx="4139">
                  <c:v>191.06681338569615</c:v>
                </c:pt>
                <c:pt idx="4140">
                  <c:v>225.29547595666372</c:v>
                </c:pt>
                <c:pt idx="4141">
                  <c:v>169.46782284292567</c:v>
                </c:pt>
                <c:pt idx="4142">
                  <c:v>149.14532630398753</c:v>
                </c:pt>
                <c:pt idx="4143">
                  <c:v>194.36751517758239</c:v>
                </c:pt>
                <c:pt idx="4144">
                  <c:v>199.73312691916362</c:v>
                </c:pt>
                <c:pt idx="4145">
                  <c:v>191.60666784016939</c:v>
                </c:pt>
                <c:pt idx="4146">
                  <c:v>170.99380602274323</c:v>
                </c:pt>
                <c:pt idx="4147">
                  <c:v>257.30349352641497</c:v>
                </c:pt>
                <c:pt idx="4148">
                  <c:v>231.96541223995155</c:v>
                </c:pt>
                <c:pt idx="4149">
                  <c:v>228.62180503550917</c:v>
                </c:pt>
                <c:pt idx="4150">
                  <c:v>144.52684854375548</c:v>
                </c:pt>
                <c:pt idx="4151">
                  <c:v>236.76467253579176</c:v>
                </c:pt>
                <c:pt idx="4152">
                  <c:v>76.039025770733133</c:v>
                </c:pt>
                <c:pt idx="4153">
                  <c:v>122.32747212663526</c:v>
                </c:pt>
                <c:pt idx="4154">
                  <c:v>201.66497210964735</c:v>
                </c:pt>
                <c:pt idx="4155">
                  <c:v>149.28100017612451</c:v>
                </c:pt>
                <c:pt idx="4156">
                  <c:v>248.89994665471022</c:v>
                </c:pt>
                <c:pt idx="4157">
                  <c:v>217.60647814488038</c:v>
                </c:pt>
                <c:pt idx="4158">
                  <c:v>239.00839369132882</c:v>
                </c:pt>
                <c:pt idx="4159">
                  <c:v>76.896670179557987</c:v>
                </c:pt>
                <c:pt idx="4160">
                  <c:v>130.64172935599345</c:v>
                </c:pt>
                <c:pt idx="4161">
                  <c:v>187.09017740518902</c:v>
                </c:pt>
                <c:pt idx="4162">
                  <c:v>209.84407728945371</c:v>
                </c:pt>
                <c:pt idx="4163">
                  <c:v>156.5364213999419</c:v>
                </c:pt>
                <c:pt idx="4164">
                  <c:v>172.53538589982782</c:v>
                </c:pt>
                <c:pt idx="4165">
                  <c:v>126.94757333490998</c:v>
                </c:pt>
                <c:pt idx="4166">
                  <c:v>225.79538199322997</c:v>
                </c:pt>
                <c:pt idx="4167">
                  <c:v>52.098269406706095</c:v>
                </c:pt>
                <c:pt idx="4168">
                  <c:v>207.18005703172821</c:v>
                </c:pt>
                <c:pt idx="4169">
                  <c:v>221.71925183982239</c:v>
                </c:pt>
                <c:pt idx="4170">
                  <c:v>182.05076275960892</c:v>
                </c:pt>
                <c:pt idx="4171">
                  <c:v>146.66261040445534</c:v>
                </c:pt>
                <c:pt idx="4172">
                  <c:v>124.40896443848033</c:v>
                </c:pt>
                <c:pt idx="4173">
                  <c:v>136.39859207585687</c:v>
                </c:pt>
                <c:pt idx="4174">
                  <c:v>164.58611457863299</c:v>
                </c:pt>
                <c:pt idx="4175">
                  <c:v>232.12949645283516</c:v>
                </c:pt>
                <c:pt idx="4176">
                  <c:v>191.18265799959772</c:v>
                </c:pt>
                <c:pt idx="4177">
                  <c:v>236.75017746398225</c:v>
                </c:pt>
                <c:pt idx="4178">
                  <c:v>152.50464616627141</c:v>
                </c:pt>
                <c:pt idx="4179">
                  <c:v>166.05005885110586</c:v>
                </c:pt>
                <c:pt idx="4180">
                  <c:v>244.3926750854007</c:v>
                </c:pt>
                <c:pt idx="4181">
                  <c:v>203.49390229028359</c:v>
                </c:pt>
                <c:pt idx="4182">
                  <c:v>246.39879302383633</c:v>
                </c:pt>
                <c:pt idx="4183">
                  <c:v>202.09698322985787</c:v>
                </c:pt>
                <c:pt idx="4184">
                  <c:v>116.08925706212176</c:v>
                </c:pt>
                <c:pt idx="4185">
                  <c:v>257.18057531747036</c:v>
                </c:pt>
                <c:pt idx="4186">
                  <c:v>183.04686409435817</c:v>
                </c:pt>
                <c:pt idx="4187">
                  <c:v>180.75884599937126</c:v>
                </c:pt>
                <c:pt idx="4188">
                  <c:v>235.37952347367536</c:v>
                </c:pt>
                <c:pt idx="4189">
                  <c:v>213.67147201061016</c:v>
                </c:pt>
                <c:pt idx="4190">
                  <c:v>132.88127593084937</c:v>
                </c:pt>
                <c:pt idx="4191">
                  <c:v>156.21938518932438</c:v>
                </c:pt>
                <c:pt idx="4192">
                  <c:v>295.93552699196152</c:v>
                </c:pt>
                <c:pt idx="4193">
                  <c:v>263.74232038477203</c:v>
                </c:pt>
                <c:pt idx="4194">
                  <c:v>248.54209232187713</c:v>
                </c:pt>
                <c:pt idx="4195">
                  <c:v>218.58622903862852</c:v>
                </c:pt>
                <c:pt idx="4196">
                  <c:v>192.48524313268717</c:v>
                </c:pt>
                <c:pt idx="4197">
                  <c:v>168.64943108856096</c:v>
                </c:pt>
                <c:pt idx="4198">
                  <c:v>94.922509560710751</c:v>
                </c:pt>
                <c:pt idx="4199">
                  <c:v>198.01175017135392</c:v>
                </c:pt>
                <c:pt idx="4200">
                  <c:v>199.54399522219319</c:v>
                </c:pt>
                <c:pt idx="4201">
                  <c:v>261.07963367365301</c:v>
                </c:pt>
                <c:pt idx="4202">
                  <c:v>186.22847437625751</c:v>
                </c:pt>
                <c:pt idx="4203">
                  <c:v>159.7022610437125</c:v>
                </c:pt>
                <c:pt idx="4204">
                  <c:v>165.8799446883495</c:v>
                </c:pt>
                <c:pt idx="4205">
                  <c:v>199.02437588796602</c:v>
                </c:pt>
                <c:pt idx="4206">
                  <c:v>117.8886172962666</c:v>
                </c:pt>
                <c:pt idx="4207">
                  <c:v>155.10454022631166</c:v>
                </c:pt>
                <c:pt idx="4208">
                  <c:v>185.72172666579718</c:v>
                </c:pt>
                <c:pt idx="4209">
                  <c:v>259.4640709500527</c:v>
                </c:pt>
                <c:pt idx="4210">
                  <c:v>134.68144788901554</c:v>
                </c:pt>
                <c:pt idx="4211">
                  <c:v>182.51547476182168</c:v>
                </c:pt>
                <c:pt idx="4212">
                  <c:v>203.91118641753565</c:v>
                </c:pt>
                <c:pt idx="4213">
                  <c:v>112.76373970729765</c:v>
                </c:pt>
                <c:pt idx="4214">
                  <c:v>187.0980627242534</c:v>
                </c:pt>
                <c:pt idx="4215">
                  <c:v>167.22508735227166</c:v>
                </c:pt>
                <c:pt idx="4216">
                  <c:v>201.80598016821023</c:v>
                </c:pt>
                <c:pt idx="4217">
                  <c:v>178.24598035047529</c:v>
                </c:pt>
                <c:pt idx="4218">
                  <c:v>196.24909145903075</c:v>
                </c:pt>
                <c:pt idx="4219">
                  <c:v>189.94698211798095</c:v>
                </c:pt>
                <c:pt idx="4220">
                  <c:v>193.02469172514975</c:v>
                </c:pt>
                <c:pt idx="4221">
                  <c:v>171.19975200301269</c:v>
                </c:pt>
                <c:pt idx="4222">
                  <c:v>117.01972471171757</c:v>
                </c:pt>
                <c:pt idx="4223">
                  <c:v>173.90905486507108</c:v>
                </c:pt>
                <c:pt idx="4224">
                  <c:v>126.93412190827075</c:v>
                </c:pt>
                <c:pt idx="4225">
                  <c:v>225.5914073427266</c:v>
                </c:pt>
                <c:pt idx="4226">
                  <c:v>142.41404687680188</c:v>
                </c:pt>
                <c:pt idx="4227">
                  <c:v>139.54900896322215</c:v>
                </c:pt>
                <c:pt idx="4228">
                  <c:v>201.45166263289866</c:v>
                </c:pt>
                <c:pt idx="4229">
                  <c:v>158.01433892163914</c:v>
                </c:pt>
                <c:pt idx="4230">
                  <c:v>121.74697349080816</c:v>
                </c:pt>
                <c:pt idx="4231">
                  <c:v>147.62287992169149</c:v>
                </c:pt>
                <c:pt idx="4232">
                  <c:v>72.422447373974137</c:v>
                </c:pt>
                <c:pt idx="4233">
                  <c:v>196.59424810895871</c:v>
                </c:pt>
                <c:pt idx="4234">
                  <c:v>191.12676500270027</c:v>
                </c:pt>
                <c:pt idx="4235">
                  <c:v>193.97417690895963</c:v>
                </c:pt>
                <c:pt idx="4236">
                  <c:v>186.89721900926088</c:v>
                </c:pt>
                <c:pt idx="4237">
                  <c:v>104.91158536722651</c:v>
                </c:pt>
                <c:pt idx="4238">
                  <c:v>222.74167622497771</c:v>
                </c:pt>
                <c:pt idx="4239">
                  <c:v>146.17801116371993</c:v>
                </c:pt>
                <c:pt idx="4240">
                  <c:v>91.328427515400108</c:v>
                </c:pt>
                <c:pt idx="4241">
                  <c:v>181.21149810183852</c:v>
                </c:pt>
                <c:pt idx="4242">
                  <c:v>146.89412569139677</c:v>
                </c:pt>
                <c:pt idx="4243">
                  <c:v>118.14987647056114</c:v>
                </c:pt>
                <c:pt idx="4244">
                  <c:v>101.41722941596527</c:v>
                </c:pt>
                <c:pt idx="4245">
                  <c:v>212.0247158924758</c:v>
                </c:pt>
                <c:pt idx="4246">
                  <c:v>177.36734707767027</c:v>
                </c:pt>
                <c:pt idx="4247">
                  <c:v>176.95313590564183</c:v>
                </c:pt>
                <c:pt idx="4248">
                  <c:v>210.74230789934518</c:v>
                </c:pt>
                <c:pt idx="4249">
                  <c:v>268.83113423507893</c:v>
                </c:pt>
                <c:pt idx="4250">
                  <c:v>205.27853553146997</c:v>
                </c:pt>
                <c:pt idx="4251">
                  <c:v>189.22820049709117</c:v>
                </c:pt>
                <c:pt idx="4252">
                  <c:v>121.97124124184484</c:v>
                </c:pt>
                <c:pt idx="4253">
                  <c:v>110.28473454614868</c:v>
                </c:pt>
                <c:pt idx="4254">
                  <c:v>125.84270098130219</c:v>
                </c:pt>
                <c:pt idx="4255">
                  <c:v>143.97313680063235</c:v>
                </c:pt>
                <c:pt idx="4256">
                  <c:v>171.10866497176175</c:v>
                </c:pt>
                <c:pt idx="4257">
                  <c:v>96.955994194722734</c:v>
                </c:pt>
                <c:pt idx="4258">
                  <c:v>141.17442833565292</c:v>
                </c:pt>
                <c:pt idx="4259">
                  <c:v>147.441285662062</c:v>
                </c:pt>
                <c:pt idx="4260">
                  <c:v>76.007948336773552</c:v>
                </c:pt>
                <c:pt idx="4261">
                  <c:v>77.842444624984637</c:v>
                </c:pt>
                <c:pt idx="4262">
                  <c:v>278.86752195598092</c:v>
                </c:pt>
                <c:pt idx="4263">
                  <c:v>162.65113845263841</c:v>
                </c:pt>
                <c:pt idx="4264">
                  <c:v>192.6581983295182</c:v>
                </c:pt>
                <c:pt idx="4265">
                  <c:v>210.18274014721101</c:v>
                </c:pt>
                <c:pt idx="4266">
                  <c:v>144.26802454152494</c:v>
                </c:pt>
                <c:pt idx="4267">
                  <c:v>174.47847926603572</c:v>
                </c:pt>
                <c:pt idx="4268">
                  <c:v>198.18209625525924</c:v>
                </c:pt>
                <c:pt idx="4269">
                  <c:v>204.23390469630249</c:v>
                </c:pt>
                <c:pt idx="4270">
                  <c:v>100.61478224059101</c:v>
                </c:pt>
                <c:pt idx="4271">
                  <c:v>104.71514815406408</c:v>
                </c:pt>
                <c:pt idx="4272">
                  <c:v>121.10571151395561</c:v>
                </c:pt>
                <c:pt idx="4273">
                  <c:v>203.85019115536124</c:v>
                </c:pt>
                <c:pt idx="4274">
                  <c:v>172.40522015497845</c:v>
                </c:pt>
                <c:pt idx="4275">
                  <c:v>195.92103899383801</c:v>
                </c:pt>
                <c:pt idx="4276">
                  <c:v>257.72443041176302</c:v>
                </c:pt>
                <c:pt idx="4277">
                  <c:v>130.1030924875522</c:v>
                </c:pt>
                <c:pt idx="4278">
                  <c:v>143.55637449596543</c:v>
                </c:pt>
                <c:pt idx="4279">
                  <c:v>174.55692659466877</c:v>
                </c:pt>
                <c:pt idx="4280">
                  <c:v>231.67122026250581</c:v>
                </c:pt>
                <c:pt idx="4281">
                  <c:v>257.63745998090599</c:v>
                </c:pt>
                <c:pt idx="4282">
                  <c:v>140.9237215736357</c:v>
                </c:pt>
                <c:pt idx="4283">
                  <c:v>142.29623093313421</c:v>
                </c:pt>
                <c:pt idx="4284">
                  <c:v>176.19452182741952</c:v>
                </c:pt>
                <c:pt idx="4285">
                  <c:v>238.11085884488421</c:v>
                </c:pt>
                <c:pt idx="4286">
                  <c:v>91.854192760074511</c:v>
                </c:pt>
                <c:pt idx="4287">
                  <c:v>201.2897816709301</c:v>
                </c:pt>
                <c:pt idx="4288">
                  <c:v>126.58438481565099</c:v>
                </c:pt>
                <c:pt idx="4289">
                  <c:v>276.56871952756774</c:v>
                </c:pt>
                <c:pt idx="4290">
                  <c:v>139.21689787792275</c:v>
                </c:pt>
                <c:pt idx="4291">
                  <c:v>136.72942759483703</c:v>
                </c:pt>
                <c:pt idx="4292">
                  <c:v>108.79533692757832</c:v>
                </c:pt>
                <c:pt idx="4293">
                  <c:v>179.48699041851796</c:v>
                </c:pt>
                <c:pt idx="4294">
                  <c:v>221.31176638111356</c:v>
                </c:pt>
                <c:pt idx="4295">
                  <c:v>192.01542886519746</c:v>
                </c:pt>
                <c:pt idx="4296">
                  <c:v>208.57993308680307</c:v>
                </c:pt>
                <c:pt idx="4297">
                  <c:v>182.01951138478762</c:v>
                </c:pt>
                <c:pt idx="4298">
                  <c:v>247.97840796934906</c:v>
                </c:pt>
                <c:pt idx="4299">
                  <c:v>269.77087873063283</c:v>
                </c:pt>
                <c:pt idx="4300">
                  <c:v>205.51700845287996</c:v>
                </c:pt>
                <c:pt idx="4301">
                  <c:v>192.83932874684979</c:v>
                </c:pt>
                <c:pt idx="4302">
                  <c:v>221.43642399867531</c:v>
                </c:pt>
                <c:pt idx="4303">
                  <c:v>155.94502247011405</c:v>
                </c:pt>
                <c:pt idx="4304">
                  <c:v>163.49625911941985</c:v>
                </c:pt>
                <c:pt idx="4305">
                  <c:v>271.70811608782969</c:v>
                </c:pt>
                <c:pt idx="4306">
                  <c:v>173.4923505406914</c:v>
                </c:pt>
                <c:pt idx="4307">
                  <c:v>128.66657289094292</c:v>
                </c:pt>
                <c:pt idx="4308">
                  <c:v>142.49591504238197</c:v>
                </c:pt>
                <c:pt idx="4309">
                  <c:v>232.798357046413</c:v>
                </c:pt>
                <c:pt idx="4310">
                  <c:v>202.78903593833093</c:v>
                </c:pt>
                <c:pt idx="4311">
                  <c:v>103.1851643344271</c:v>
                </c:pt>
                <c:pt idx="4312">
                  <c:v>116.38750765967416</c:v>
                </c:pt>
                <c:pt idx="4313">
                  <c:v>167.76384018128738</c:v>
                </c:pt>
                <c:pt idx="4314">
                  <c:v>180.64566847868264</c:v>
                </c:pt>
                <c:pt idx="4315">
                  <c:v>263.0588487588102</c:v>
                </c:pt>
                <c:pt idx="4316">
                  <c:v>205.08899797248887</c:v>
                </c:pt>
                <c:pt idx="4317">
                  <c:v>235.71836027229438</c:v>
                </c:pt>
                <c:pt idx="4318">
                  <c:v>230.77310561318882</c:v>
                </c:pt>
                <c:pt idx="4319">
                  <c:v>233.52380640033516</c:v>
                </c:pt>
                <c:pt idx="4320">
                  <c:v>125.80837665125728</c:v>
                </c:pt>
                <c:pt idx="4321">
                  <c:v>151.27842107147444</c:v>
                </c:pt>
                <c:pt idx="4322">
                  <c:v>153.47425050975289</c:v>
                </c:pt>
                <c:pt idx="4323">
                  <c:v>268.79565029928926</c:v>
                </c:pt>
                <c:pt idx="4324">
                  <c:v>151.39728066031239</c:v>
                </c:pt>
                <c:pt idx="4325">
                  <c:v>203.2035949920828</c:v>
                </c:pt>
                <c:pt idx="4326">
                  <c:v>101.6973901638994</c:v>
                </c:pt>
                <c:pt idx="4327">
                  <c:v>212.91825009910099</c:v>
                </c:pt>
                <c:pt idx="4328">
                  <c:v>139.46876424568472</c:v>
                </c:pt>
                <c:pt idx="4329">
                  <c:v>206.38740852489718</c:v>
                </c:pt>
                <c:pt idx="4330">
                  <c:v>216.38819634943502</c:v>
                </c:pt>
                <c:pt idx="4331">
                  <c:v>231.66461050976068</c:v>
                </c:pt>
                <c:pt idx="4332">
                  <c:v>220.46165940962965</c:v>
                </c:pt>
                <c:pt idx="4333">
                  <c:v>231.63214154890738</c:v>
                </c:pt>
                <c:pt idx="4334">
                  <c:v>132.08648215339053</c:v>
                </c:pt>
                <c:pt idx="4335">
                  <c:v>208.61646066776302</c:v>
                </c:pt>
                <c:pt idx="4336">
                  <c:v>244.98569746327121</c:v>
                </c:pt>
                <c:pt idx="4337">
                  <c:v>150.19291413380415</c:v>
                </c:pt>
                <c:pt idx="4338">
                  <c:v>219.18099082511617</c:v>
                </c:pt>
                <c:pt idx="4339">
                  <c:v>177.46110120213416</c:v>
                </c:pt>
                <c:pt idx="4340">
                  <c:v>246.67292382189771</c:v>
                </c:pt>
                <c:pt idx="4341">
                  <c:v>130.82842588089989</c:v>
                </c:pt>
                <c:pt idx="4342">
                  <c:v>248.0068183100957</c:v>
                </c:pt>
                <c:pt idx="4343">
                  <c:v>133.10206486465177</c:v>
                </c:pt>
                <c:pt idx="4344">
                  <c:v>122.55614637950202</c:v>
                </c:pt>
                <c:pt idx="4345">
                  <c:v>216.27756996138487</c:v>
                </c:pt>
                <c:pt idx="4346">
                  <c:v>193.63023784506368</c:v>
                </c:pt>
                <c:pt idx="4347">
                  <c:v>219.38044301321497</c:v>
                </c:pt>
                <c:pt idx="4348">
                  <c:v>238.34301191498525</c:v>
                </c:pt>
                <c:pt idx="4349">
                  <c:v>85.936028881114908</c:v>
                </c:pt>
                <c:pt idx="4350">
                  <c:v>234.77142622112297</c:v>
                </c:pt>
                <c:pt idx="4351">
                  <c:v>116.00367815815844</c:v>
                </c:pt>
                <c:pt idx="4352">
                  <c:v>222.30537456351158</c:v>
                </c:pt>
                <c:pt idx="4353">
                  <c:v>120.21513430197956</c:v>
                </c:pt>
                <c:pt idx="4354">
                  <c:v>164.12401168934593</c:v>
                </c:pt>
                <c:pt idx="4355">
                  <c:v>124.16092476967606</c:v>
                </c:pt>
                <c:pt idx="4356">
                  <c:v>118.23128079384333</c:v>
                </c:pt>
                <c:pt idx="4357">
                  <c:v>165.66901240337756</c:v>
                </c:pt>
                <c:pt idx="4358">
                  <c:v>186.73974454912241</c:v>
                </c:pt>
                <c:pt idx="4359">
                  <c:v>216.81220619000669</c:v>
                </c:pt>
                <c:pt idx="4360">
                  <c:v>178.08589677741111</c:v>
                </c:pt>
                <c:pt idx="4361">
                  <c:v>162.56428398235585</c:v>
                </c:pt>
                <c:pt idx="4362">
                  <c:v>215.78688279048947</c:v>
                </c:pt>
                <c:pt idx="4363">
                  <c:v>178.59728291085048</c:v>
                </c:pt>
                <c:pt idx="4364">
                  <c:v>83.895586612634361</c:v>
                </c:pt>
                <c:pt idx="4365">
                  <c:v>159.99332208564738</c:v>
                </c:pt>
                <c:pt idx="4366">
                  <c:v>201.88292000937508</c:v>
                </c:pt>
                <c:pt idx="4367">
                  <c:v>120.46259416791145</c:v>
                </c:pt>
                <c:pt idx="4368">
                  <c:v>159.33855070186837</c:v>
                </c:pt>
                <c:pt idx="4369">
                  <c:v>264.45640560239553</c:v>
                </c:pt>
                <c:pt idx="4370">
                  <c:v>207.65793055914401</c:v>
                </c:pt>
                <c:pt idx="4371">
                  <c:v>64.776007093023509</c:v>
                </c:pt>
                <c:pt idx="4372">
                  <c:v>261.90457720047561</c:v>
                </c:pt>
                <c:pt idx="4373">
                  <c:v>166.91083419544157</c:v>
                </c:pt>
                <c:pt idx="4374">
                  <c:v>160.611218006743</c:v>
                </c:pt>
                <c:pt idx="4375">
                  <c:v>228.59107548327302</c:v>
                </c:pt>
                <c:pt idx="4376">
                  <c:v>103.07592947327066</c:v>
                </c:pt>
                <c:pt idx="4377">
                  <c:v>224.03591219670488</c:v>
                </c:pt>
                <c:pt idx="4378">
                  <c:v>163.0268507139408</c:v>
                </c:pt>
                <c:pt idx="4379">
                  <c:v>171.55198224798369</c:v>
                </c:pt>
                <c:pt idx="4380">
                  <c:v>126.64503219610197</c:v>
                </c:pt>
                <c:pt idx="4381">
                  <c:v>148.03697513314546</c:v>
                </c:pt>
                <c:pt idx="4382">
                  <c:v>206.40967295519658</c:v>
                </c:pt>
                <c:pt idx="4383">
                  <c:v>236.18846444122028</c:v>
                </c:pt>
                <c:pt idx="4384">
                  <c:v>66.042296566301957</c:v>
                </c:pt>
                <c:pt idx="4385">
                  <c:v>-7.0805863291025162</c:v>
                </c:pt>
                <c:pt idx="4386">
                  <c:v>116.93600117694587</c:v>
                </c:pt>
                <c:pt idx="4387">
                  <c:v>284.05467037344351</c:v>
                </c:pt>
                <c:pt idx="4388">
                  <c:v>101.93742855306482</c:v>
                </c:pt>
                <c:pt idx="4389">
                  <c:v>163.39757667054073</c:v>
                </c:pt>
                <c:pt idx="4390">
                  <c:v>154.39010712696472</c:v>
                </c:pt>
                <c:pt idx="4391">
                  <c:v>218.88297214871272</c:v>
                </c:pt>
                <c:pt idx="4392">
                  <c:v>172.63789504766464</c:v>
                </c:pt>
                <c:pt idx="4393">
                  <c:v>80.824486758210696</c:v>
                </c:pt>
                <c:pt idx="4394">
                  <c:v>197.64676426319056</c:v>
                </c:pt>
                <c:pt idx="4395">
                  <c:v>255.96438081236556</c:v>
                </c:pt>
                <c:pt idx="4396">
                  <c:v>187.73288888922252</c:v>
                </c:pt>
                <c:pt idx="4397">
                  <c:v>261.44050298142247</c:v>
                </c:pt>
                <c:pt idx="4398">
                  <c:v>61.549520068801939</c:v>
                </c:pt>
                <c:pt idx="4399">
                  <c:v>189.10928292796598</c:v>
                </c:pt>
                <c:pt idx="4400">
                  <c:v>239.46806140855188</c:v>
                </c:pt>
                <c:pt idx="4401">
                  <c:v>208.16090955093387</c:v>
                </c:pt>
                <c:pt idx="4402">
                  <c:v>151.64798742232961</c:v>
                </c:pt>
                <c:pt idx="4403">
                  <c:v>228.43162969336845</c:v>
                </c:pt>
                <c:pt idx="4404">
                  <c:v>163.88217591127614</c:v>
                </c:pt>
                <c:pt idx="4405">
                  <c:v>211.44236188745708</c:v>
                </c:pt>
                <c:pt idx="4406">
                  <c:v>205.08459147065878</c:v>
                </c:pt>
                <c:pt idx="4407">
                  <c:v>138.50385630546953</c:v>
                </c:pt>
                <c:pt idx="4408">
                  <c:v>192.16791702063347</c:v>
                </c:pt>
                <c:pt idx="4409">
                  <c:v>213.76853101144661</c:v>
                </c:pt>
                <c:pt idx="4410">
                  <c:v>170.49801658657088</c:v>
                </c:pt>
                <c:pt idx="4411">
                  <c:v>149.74287114426261</c:v>
                </c:pt>
                <c:pt idx="4412">
                  <c:v>201.65644900742336</c:v>
                </c:pt>
                <c:pt idx="4413">
                  <c:v>160.42655079188989</c:v>
                </c:pt>
                <c:pt idx="4414">
                  <c:v>143.95319158182247</c:v>
                </c:pt>
                <c:pt idx="4415">
                  <c:v>212.25791260774713</c:v>
                </c:pt>
                <c:pt idx="4416">
                  <c:v>142.5112218382128</c:v>
                </c:pt>
                <c:pt idx="4417">
                  <c:v>234.91753654496279</c:v>
                </c:pt>
                <c:pt idx="4418">
                  <c:v>259.71454579092097</c:v>
                </c:pt>
                <c:pt idx="4419">
                  <c:v>165.9244735489483</c:v>
                </c:pt>
                <c:pt idx="4420">
                  <c:v>202.97022433594975</c:v>
                </c:pt>
                <c:pt idx="4421">
                  <c:v>148.02271198248491</c:v>
                </c:pt>
                <c:pt idx="4422">
                  <c:v>200.39491391769843</c:v>
                </c:pt>
                <c:pt idx="4423">
                  <c:v>93.706315055605955</c:v>
                </c:pt>
                <c:pt idx="4424">
                  <c:v>184.18113245359564</c:v>
                </c:pt>
                <c:pt idx="4425">
                  <c:v>191.21866375797254</c:v>
                </c:pt>
                <c:pt idx="4426">
                  <c:v>248.78352223793627</c:v>
                </c:pt>
                <c:pt idx="4427">
                  <c:v>236.60545866703615</c:v>
                </c:pt>
                <c:pt idx="4428">
                  <c:v>186.00449652665702</c:v>
                </c:pt>
                <c:pt idx="4429">
                  <c:v>164.29592324100668</c:v>
                </c:pt>
                <c:pt idx="4430">
                  <c:v>142.08564652988571</c:v>
                </c:pt>
                <c:pt idx="4431">
                  <c:v>144.40253880791715</c:v>
                </c:pt>
                <c:pt idx="4432">
                  <c:v>138.7910906484467</c:v>
                </c:pt>
                <c:pt idx="4433">
                  <c:v>205.54796992626507</c:v>
                </c:pt>
                <c:pt idx="4434">
                  <c:v>162.64290525185061</c:v>
                </c:pt>
                <c:pt idx="4435">
                  <c:v>201.5284285332018</c:v>
                </c:pt>
                <c:pt idx="4436">
                  <c:v>145.11082599681686</c:v>
                </c:pt>
                <c:pt idx="4437">
                  <c:v>147.01924715125642</c:v>
                </c:pt>
                <c:pt idx="4438">
                  <c:v>241.70378128445009</c:v>
                </c:pt>
                <c:pt idx="4439">
                  <c:v>200.99222683682456</c:v>
                </c:pt>
                <c:pt idx="4440">
                  <c:v>254.437180046516</c:v>
                </c:pt>
                <c:pt idx="4441">
                  <c:v>136.1563504357764</c:v>
                </c:pt>
                <c:pt idx="4442">
                  <c:v>134.10523979444406</c:v>
                </c:pt>
                <c:pt idx="4443">
                  <c:v>157.35313172597671</c:v>
                </c:pt>
                <c:pt idx="4444">
                  <c:v>194.05523335051839</c:v>
                </c:pt>
                <c:pt idx="4445">
                  <c:v>288.76081432797946</c:v>
                </c:pt>
                <c:pt idx="4446">
                  <c:v>199.40971287694992</c:v>
                </c:pt>
                <c:pt idx="4447">
                  <c:v>177.45715854260197</c:v>
                </c:pt>
                <c:pt idx="4448">
                  <c:v>169.94169573052204</c:v>
                </c:pt>
                <c:pt idx="4449">
                  <c:v>89.40951192897046</c:v>
                </c:pt>
                <c:pt idx="4450">
                  <c:v>116.3621122938639</c:v>
                </c:pt>
                <c:pt idx="4451">
                  <c:v>256.59706170670688</c:v>
                </c:pt>
                <c:pt idx="4452">
                  <c:v>181.67986286214727</c:v>
                </c:pt>
                <c:pt idx="4453">
                  <c:v>194.96123331889976</c:v>
                </c:pt>
                <c:pt idx="4454">
                  <c:v>137.81006418837933</c:v>
                </c:pt>
                <c:pt idx="4455">
                  <c:v>307.01486411970109</c:v>
                </c:pt>
                <c:pt idx="4456">
                  <c:v>211.71173830196494</c:v>
                </c:pt>
                <c:pt idx="4457">
                  <c:v>162.57257516343088</c:v>
                </c:pt>
                <c:pt idx="4458">
                  <c:v>241.61472356325248</c:v>
                </c:pt>
                <c:pt idx="4459">
                  <c:v>198.66518800852646</c:v>
                </c:pt>
                <c:pt idx="4460">
                  <c:v>135.22889776111697</c:v>
                </c:pt>
                <c:pt idx="4461">
                  <c:v>153.06693899190577</c:v>
                </c:pt>
                <c:pt idx="4462">
                  <c:v>196.32295834497199</c:v>
                </c:pt>
                <c:pt idx="4463">
                  <c:v>176.77333903491672</c:v>
                </c:pt>
                <c:pt idx="4464">
                  <c:v>189.29957423068117</c:v>
                </c:pt>
                <c:pt idx="4465">
                  <c:v>172.42493345263938</c:v>
                </c:pt>
                <c:pt idx="4466">
                  <c:v>187.64214973969501</c:v>
                </c:pt>
                <c:pt idx="4467">
                  <c:v>246.81996183033334</c:v>
                </c:pt>
                <c:pt idx="4468">
                  <c:v>198.54841571002908</c:v>
                </c:pt>
                <c:pt idx="4469">
                  <c:v>287.11278264352586</c:v>
                </c:pt>
                <c:pt idx="4470">
                  <c:v>136.32542095336248</c:v>
                </c:pt>
                <c:pt idx="4471">
                  <c:v>204.86907874299504</c:v>
                </c:pt>
                <c:pt idx="4472">
                  <c:v>224.70233761821873</c:v>
                </c:pt>
                <c:pt idx="4473">
                  <c:v>131.87984040967422</c:v>
                </c:pt>
                <c:pt idx="4474">
                  <c:v>229.54554697178537</c:v>
                </c:pt>
                <c:pt idx="4475">
                  <c:v>148.46788462789846</c:v>
                </c:pt>
                <c:pt idx="4476">
                  <c:v>136.37052961683366</c:v>
                </c:pt>
                <c:pt idx="4477">
                  <c:v>217.03531433529861</c:v>
                </c:pt>
                <c:pt idx="4478">
                  <c:v>162.73381834223983</c:v>
                </c:pt>
                <c:pt idx="4479">
                  <c:v>64.725912124849856</c:v>
                </c:pt>
                <c:pt idx="4480">
                  <c:v>110.33436567202443</c:v>
                </c:pt>
                <c:pt idx="4481">
                  <c:v>150.64527633483522</c:v>
                </c:pt>
                <c:pt idx="4482">
                  <c:v>194.83089363318868</c:v>
                </c:pt>
                <c:pt idx="4483">
                  <c:v>227.24430937130819</c:v>
                </c:pt>
                <c:pt idx="4484">
                  <c:v>133.29235616736696</c:v>
                </c:pt>
                <c:pt idx="4485">
                  <c:v>238.87909765078803</c:v>
                </c:pt>
                <c:pt idx="4486">
                  <c:v>231.4955399921746</c:v>
                </c:pt>
                <c:pt idx="4487">
                  <c:v>137.49070876627229</c:v>
                </c:pt>
                <c:pt idx="4488">
                  <c:v>186.73185923005803</c:v>
                </c:pt>
                <c:pt idx="4489">
                  <c:v>110.5025085050147</c:v>
                </c:pt>
                <c:pt idx="4490">
                  <c:v>198.59010353655322</c:v>
                </c:pt>
                <c:pt idx="4491">
                  <c:v>148.27875293092802</c:v>
                </c:pt>
                <c:pt idx="4492">
                  <c:v>209.93209136548103</c:v>
                </c:pt>
                <c:pt idx="4493">
                  <c:v>146.99518533205264</c:v>
                </c:pt>
                <c:pt idx="4494">
                  <c:v>220.43498847750016</c:v>
                </c:pt>
                <c:pt idx="4495">
                  <c:v>216.32285256571777</c:v>
                </c:pt>
                <c:pt idx="4496">
                  <c:v>211.78751853738504</c:v>
                </c:pt>
                <c:pt idx="4497">
                  <c:v>247.3294925945811</c:v>
                </c:pt>
                <c:pt idx="4498">
                  <c:v>148.59062889598135</c:v>
                </c:pt>
                <c:pt idx="4499">
                  <c:v>192.67831748918979</c:v>
                </c:pt>
                <c:pt idx="4500">
                  <c:v>203.20794351362565</c:v>
                </c:pt>
                <c:pt idx="4501">
                  <c:v>224.26864506967831</c:v>
                </c:pt>
                <c:pt idx="4502">
                  <c:v>126.33390997478273</c:v>
                </c:pt>
                <c:pt idx="4503">
                  <c:v>263.2355726743117</c:v>
                </c:pt>
                <c:pt idx="4504">
                  <c:v>181.85165845323354</c:v>
                </c:pt>
                <c:pt idx="4505">
                  <c:v>116.12346543159219</c:v>
                </c:pt>
                <c:pt idx="4506">
                  <c:v>160.17433654240449</c:v>
                </c:pt>
                <c:pt idx="4507">
                  <c:v>170.98980538292381</c:v>
                </c:pt>
                <c:pt idx="4508">
                  <c:v>203.07824161107419</c:v>
                </c:pt>
                <c:pt idx="4509">
                  <c:v>138.23158087659976</c:v>
                </c:pt>
                <c:pt idx="4510">
                  <c:v>120.93061104649678</c:v>
                </c:pt>
                <c:pt idx="4511">
                  <c:v>167.65541704415227</c:v>
                </c:pt>
                <c:pt idx="4512">
                  <c:v>146.56589928534231</c:v>
                </c:pt>
                <c:pt idx="4513">
                  <c:v>213.69083742654766</c:v>
                </c:pt>
                <c:pt idx="4514">
                  <c:v>146.90375041907828</c:v>
                </c:pt>
                <c:pt idx="4515">
                  <c:v>256.35702331754146</c:v>
                </c:pt>
                <c:pt idx="4516">
                  <c:v>153.85761616897071</c:v>
                </c:pt>
                <c:pt idx="4517">
                  <c:v>167.92038695683004</c:v>
                </c:pt>
                <c:pt idx="4518">
                  <c:v>213.66173132235417</c:v>
                </c:pt>
                <c:pt idx="4519">
                  <c:v>168.12088279009913</c:v>
                </c:pt>
                <c:pt idx="4520">
                  <c:v>85.265312918345444</c:v>
                </c:pt>
                <c:pt idx="4521">
                  <c:v>239.1305001762521</c:v>
                </c:pt>
                <c:pt idx="4522">
                  <c:v>91.363911451189779</c:v>
                </c:pt>
                <c:pt idx="4523">
                  <c:v>167.24920715176268</c:v>
                </c:pt>
                <c:pt idx="4524">
                  <c:v>167.59511754542473</c:v>
                </c:pt>
                <c:pt idx="4525">
                  <c:v>209.78389375130064</c:v>
                </c:pt>
                <c:pt idx="4526">
                  <c:v>189.85948986453877</c:v>
                </c:pt>
                <c:pt idx="4527">
                  <c:v>215.10138185447431</c:v>
                </c:pt>
                <c:pt idx="4528">
                  <c:v>300.5127227876801</c:v>
                </c:pt>
                <c:pt idx="4529">
                  <c:v>172.86645333995693</c:v>
                </c:pt>
                <c:pt idx="4530">
                  <c:v>203.5720017371932</c:v>
                </c:pt>
                <c:pt idx="4531">
                  <c:v>172.90982259481098</c:v>
                </c:pt>
                <c:pt idx="4532">
                  <c:v>179.1396884979622</c:v>
                </c:pt>
                <c:pt idx="4533">
                  <c:v>186.04374918111716</c:v>
                </c:pt>
                <c:pt idx="4534">
                  <c:v>186.39754489384359</c:v>
                </c:pt>
                <c:pt idx="4535">
                  <c:v>147.03368424277869</c:v>
                </c:pt>
                <c:pt idx="4536">
                  <c:v>232.47934950602939</c:v>
                </c:pt>
                <c:pt idx="4537">
                  <c:v>227.61712261824869</c:v>
                </c:pt>
                <c:pt idx="4538">
                  <c:v>177.50794927422248</c:v>
                </c:pt>
                <c:pt idx="4539">
                  <c:v>223.65202471490193</c:v>
                </c:pt>
                <c:pt idx="4540">
                  <c:v>156.47136751766084</c:v>
                </c:pt>
                <c:pt idx="4541">
                  <c:v>209.52982413262362</c:v>
                </c:pt>
                <c:pt idx="4542">
                  <c:v>252.73580649780342</c:v>
                </c:pt>
                <c:pt idx="4543">
                  <c:v>241.55001756269485</c:v>
                </c:pt>
                <c:pt idx="4544">
                  <c:v>179.4635663824738</c:v>
                </c:pt>
                <c:pt idx="4545">
                  <c:v>292.09398508071899</c:v>
                </c:pt>
                <c:pt idx="4546">
                  <c:v>194.36751517758239</c:v>
                </c:pt>
                <c:pt idx="4547">
                  <c:v>221.63755761510401</c:v>
                </c:pt>
                <c:pt idx="4548">
                  <c:v>186.05557715971372</c:v>
                </c:pt>
                <c:pt idx="4549">
                  <c:v>176.5230961151974</c:v>
                </c:pt>
                <c:pt idx="4550">
                  <c:v>161.93009560054634</c:v>
                </c:pt>
                <c:pt idx="4551">
                  <c:v>180.41942939787987</c:v>
                </c:pt>
                <c:pt idx="4552">
                  <c:v>213.10587430860323</c:v>
                </c:pt>
                <c:pt idx="4553">
                  <c:v>149.16399595647817</c:v>
                </c:pt>
                <c:pt idx="4554">
                  <c:v>210.7751247419219</c:v>
                </c:pt>
                <c:pt idx="4555">
                  <c:v>162.30766323104035</c:v>
                </c:pt>
                <c:pt idx="4556">
                  <c:v>184.07154971071577</c:v>
                </c:pt>
                <c:pt idx="4557">
                  <c:v>96.586543804442044</c:v>
                </c:pt>
                <c:pt idx="4558">
                  <c:v>126.04110952423071</c:v>
                </c:pt>
                <c:pt idx="4559">
                  <c:v>147.07693753705826</c:v>
                </c:pt>
                <c:pt idx="4560">
                  <c:v>132.16521938345977</c:v>
                </c:pt>
                <c:pt idx="4561">
                  <c:v>225.96491635311395</c:v>
                </c:pt>
                <c:pt idx="4562">
                  <c:v>214.51044676694437</c:v>
                </c:pt>
                <c:pt idx="4563">
                  <c:v>223.3265813626349</c:v>
                </c:pt>
                <c:pt idx="4564">
                  <c:v>149.11250946141081</c:v>
                </c:pt>
                <c:pt idx="4565">
                  <c:v>251.91457370936405</c:v>
                </c:pt>
                <c:pt idx="4566">
                  <c:v>179.95123857843282</c:v>
                </c:pt>
                <c:pt idx="4567">
                  <c:v>191.49459194493829</c:v>
                </c:pt>
                <c:pt idx="4568">
                  <c:v>126.72585671651177</c:v>
                </c:pt>
                <c:pt idx="4569">
                  <c:v>188.98242205948918</c:v>
                </c:pt>
                <c:pt idx="4570">
                  <c:v>216.68575118354056</c:v>
                </c:pt>
                <c:pt idx="4571">
                  <c:v>89.028929323540069</c:v>
                </c:pt>
                <c:pt idx="4572">
                  <c:v>173.48846586144646</c:v>
                </c:pt>
                <c:pt idx="4573">
                  <c:v>196.05624902367708</c:v>
                </c:pt>
                <c:pt idx="4574">
                  <c:v>98.433563834696542</c:v>
                </c:pt>
                <c:pt idx="4575">
                  <c:v>231.24923973198747</c:v>
                </c:pt>
                <c:pt idx="4576">
                  <c:v>245.40964932355564</c:v>
                </c:pt>
                <c:pt idx="4577">
                  <c:v>275.13173608866055</c:v>
                </c:pt>
                <c:pt idx="4578">
                  <c:v>82.011923040845431</c:v>
                </c:pt>
                <c:pt idx="4579">
                  <c:v>191.44258362728579</c:v>
                </c:pt>
                <c:pt idx="4580">
                  <c:v>193.17387500421319</c:v>
                </c:pt>
                <c:pt idx="4581">
                  <c:v>145.17495219450211</c:v>
                </c:pt>
                <c:pt idx="4582">
                  <c:v>170.46624338916445</c:v>
                </c:pt>
                <c:pt idx="4583">
                  <c:v>184.79995605928707</c:v>
                </c:pt>
                <c:pt idx="4584">
                  <c:v>220.41898591822246</c:v>
                </c:pt>
                <c:pt idx="4585">
                  <c:v>139.89004901275621</c:v>
                </c:pt>
                <c:pt idx="4586">
                  <c:v>121.22712223543203</c:v>
                </c:pt>
                <c:pt idx="4587">
                  <c:v>122.79827205900801</c:v>
                </c:pt>
                <c:pt idx="4588">
                  <c:v>171.07300709511037</c:v>
                </c:pt>
                <c:pt idx="4589">
                  <c:v>183.10548216475581</c:v>
                </c:pt>
                <c:pt idx="4590">
                  <c:v>251.70433718783897</c:v>
                </c:pt>
                <c:pt idx="4591">
                  <c:v>143.93313040243811</c:v>
                </c:pt>
                <c:pt idx="4592">
                  <c:v>198.79036744867335</c:v>
                </c:pt>
                <c:pt idx="4593">
                  <c:v>135.32050661495305</c:v>
                </c:pt>
                <c:pt idx="4594">
                  <c:v>142.71542840986513</c:v>
                </c:pt>
                <c:pt idx="4595">
                  <c:v>204.50502051942749</c:v>
                </c:pt>
                <c:pt idx="4596">
                  <c:v>140.79280208505224</c:v>
                </c:pt>
                <c:pt idx="4597">
                  <c:v>186.8303097577882</c:v>
                </c:pt>
                <c:pt idx="4598">
                  <c:v>163.03925849540974</c:v>
                </c:pt>
                <c:pt idx="4599">
                  <c:v>103.28210737468908</c:v>
                </c:pt>
                <c:pt idx="4600">
                  <c:v>150.64991475781426</c:v>
                </c:pt>
                <c:pt idx="4601">
                  <c:v>291.23587682959624</c:v>
                </c:pt>
                <c:pt idx="4602">
                  <c:v>181.91798790183384</c:v>
                </c:pt>
                <c:pt idx="4603">
                  <c:v>171.34626818886318</c:v>
                </c:pt>
                <c:pt idx="4604">
                  <c:v>166.59605921602633</c:v>
                </c:pt>
                <c:pt idx="4605">
                  <c:v>126.64503219610197</c:v>
                </c:pt>
                <c:pt idx="4606">
                  <c:v>111.09042861760827</c:v>
                </c:pt>
                <c:pt idx="4607">
                  <c:v>225.62051344692009</c:v>
                </c:pt>
                <c:pt idx="4608">
                  <c:v>113.27211086580064</c:v>
                </c:pt>
                <c:pt idx="4609">
                  <c:v>103.00287431135075</c:v>
                </c:pt>
                <c:pt idx="4610">
                  <c:v>198.75697080322425</c:v>
                </c:pt>
                <c:pt idx="4611">
                  <c:v>129.82525095110759</c:v>
                </c:pt>
                <c:pt idx="4612">
                  <c:v>135.58907130543957</c:v>
                </c:pt>
                <c:pt idx="4613">
                  <c:v>224.45081913218019</c:v>
                </c:pt>
                <c:pt idx="4614">
                  <c:v>265.51999599148985</c:v>
                </c:pt>
                <c:pt idx="4615">
                  <c:v>209.10181365223252</c:v>
                </c:pt>
                <c:pt idx="4616">
                  <c:v>222.55903832017793</c:v>
                </c:pt>
                <c:pt idx="4617">
                  <c:v>98.010307737858966</c:v>
                </c:pt>
                <c:pt idx="4618">
                  <c:v>172.36967823890154</c:v>
                </c:pt>
                <c:pt idx="4619">
                  <c:v>157.90301677014213</c:v>
                </c:pt>
                <c:pt idx="4620">
                  <c:v>174.45493926941708</c:v>
                </c:pt>
                <c:pt idx="4621">
                  <c:v>156.17155145235301</c:v>
                </c:pt>
                <c:pt idx="4622">
                  <c:v>194.53403456253</c:v>
                </c:pt>
                <c:pt idx="4623">
                  <c:v>225.73705382426851</c:v>
                </c:pt>
                <c:pt idx="4624">
                  <c:v>151.99343397369375</c:v>
                </c:pt>
                <c:pt idx="4625">
                  <c:v>125.24944668228272</c:v>
                </c:pt>
                <c:pt idx="4626">
                  <c:v>199.61542693607043</c:v>
                </c:pt>
                <c:pt idx="4627">
                  <c:v>216.34297172538936</c:v>
                </c:pt>
                <c:pt idx="4628">
                  <c:v>190.12996790450416</c:v>
                </c:pt>
                <c:pt idx="4629">
                  <c:v>281.07865819009021</c:v>
                </c:pt>
                <c:pt idx="4630">
                  <c:v>225.87133616951178</c:v>
                </c:pt>
                <c:pt idx="4631">
                  <c:v>278.94405593513511</c:v>
                </c:pt>
                <c:pt idx="4632">
                  <c:v>199.78774434974184</c:v>
                </c:pt>
                <c:pt idx="4633">
                  <c:v>120.64731936305179</c:v>
                </c:pt>
                <c:pt idx="4634">
                  <c:v>228.72640147368656</c:v>
                </c:pt>
                <c:pt idx="4635">
                  <c:v>263.57742444786709</c:v>
                </c:pt>
                <c:pt idx="4636">
                  <c:v>184.6158106670191</c:v>
                </c:pt>
                <c:pt idx="4637">
                  <c:v>170.27560420472582</c:v>
                </c:pt>
                <c:pt idx="4638">
                  <c:v>238.50083425684716</c:v>
                </c:pt>
                <c:pt idx="4639">
                  <c:v>179.95123857843282</c:v>
                </c:pt>
                <c:pt idx="4640">
                  <c:v>143.80273273643979</c:v>
                </c:pt>
                <c:pt idx="4641">
                  <c:v>97.853529041167349</c:v>
                </c:pt>
                <c:pt idx="4642">
                  <c:v>163.95192619682348</c:v>
                </c:pt>
                <c:pt idx="4643">
                  <c:v>65.899433138547465</c:v>
                </c:pt>
                <c:pt idx="4644">
                  <c:v>105.65326920157531</c:v>
                </c:pt>
                <c:pt idx="4645">
                  <c:v>124.95699411345413</c:v>
                </c:pt>
                <c:pt idx="4646">
                  <c:v>143.92304183245869</c:v>
                </c:pt>
                <c:pt idx="4647">
                  <c:v>167.07607801406994</c:v>
                </c:pt>
                <c:pt idx="4648">
                  <c:v>260.69534032983938</c:v>
                </c:pt>
                <c:pt idx="4649">
                  <c:v>185.30183342561941</c:v>
                </c:pt>
                <c:pt idx="4650">
                  <c:v>201.3536759474664</c:v>
                </c:pt>
                <c:pt idx="4651">
                  <c:v>146.54177948585129</c:v>
                </c:pt>
                <c:pt idx="4652">
                  <c:v>329.58357496652752</c:v>
                </c:pt>
                <c:pt idx="4653">
                  <c:v>183.17975491270772</c:v>
                </c:pt>
                <c:pt idx="4654">
                  <c:v>139.32416140931309</c:v>
                </c:pt>
                <c:pt idx="4655">
                  <c:v>147.34074784399127</c:v>
                </c:pt>
                <c:pt idx="4656">
                  <c:v>185.18413344252622</c:v>
                </c:pt>
                <c:pt idx="4657">
                  <c:v>199.65740466403076</c:v>
                </c:pt>
                <c:pt idx="4658">
                  <c:v>154.7964329799288</c:v>
                </c:pt>
                <c:pt idx="4659">
                  <c:v>161.8261949258158</c:v>
                </c:pt>
                <c:pt idx="4660">
                  <c:v>195.07528054389695</c:v>
                </c:pt>
                <c:pt idx="4661">
                  <c:v>196.57778170738311</c:v>
                </c:pt>
                <c:pt idx="4662">
                  <c:v>218.44614866466145</c:v>
                </c:pt>
                <c:pt idx="4663">
                  <c:v>214.6332490153145</c:v>
                </c:pt>
                <c:pt idx="4664">
                  <c:v>134.19290598874795</c:v>
                </c:pt>
                <c:pt idx="4665">
                  <c:v>172.01837567852635</c:v>
                </c:pt>
                <c:pt idx="4666">
                  <c:v>191.36657147071674</c:v>
                </c:pt>
                <c:pt idx="4667">
                  <c:v>137.61200352717424</c:v>
                </c:pt>
                <c:pt idx="4668">
                  <c:v>149.03278656645853</c:v>
                </c:pt>
                <c:pt idx="4669">
                  <c:v>179.0733590493619</c:v>
                </c:pt>
                <c:pt idx="4670">
                  <c:v>185.74526666241582</c:v>
                </c:pt>
                <c:pt idx="4671">
                  <c:v>214.67742999418988</c:v>
                </c:pt>
                <c:pt idx="4672">
                  <c:v>74.728207436855882</c:v>
                </c:pt>
                <c:pt idx="4673">
                  <c:v>119.26634488161653</c:v>
                </c:pt>
                <c:pt idx="4674">
                  <c:v>253.41092896240298</c:v>
                </c:pt>
                <c:pt idx="4675">
                  <c:v>152.28785787228844</c:v>
                </c:pt>
                <c:pt idx="4676">
                  <c:v>84.010619502514601</c:v>
                </c:pt>
                <c:pt idx="4677">
                  <c:v>123.53149077142007</c:v>
                </c:pt>
                <c:pt idx="4678">
                  <c:v>235.71836027229438</c:v>
                </c:pt>
                <c:pt idx="4679">
                  <c:v>116.79313774919137</c:v>
                </c:pt>
                <c:pt idx="4680">
                  <c:v>251.0293306838139</c:v>
                </c:pt>
                <c:pt idx="4681">
                  <c:v>230.39669758843957</c:v>
                </c:pt>
                <c:pt idx="4682">
                  <c:v>187.51981133362278</c:v>
                </c:pt>
                <c:pt idx="4683">
                  <c:v>231.78868832445005</c:v>
                </c:pt>
                <c:pt idx="4684">
                  <c:v>176.74597233934037</c:v>
                </c:pt>
                <c:pt idx="4685">
                  <c:v>122.73971196889761</c:v>
                </c:pt>
                <c:pt idx="4686">
                  <c:v>308.45184755860828</c:v>
                </c:pt>
                <c:pt idx="4687">
                  <c:v>59.927927395328879</c:v>
                </c:pt>
                <c:pt idx="4688">
                  <c:v>159.6726910972211</c:v>
                </c:pt>
                <c:pt idx="4689">
                  <c:v>115.51200532237999</c:v>
                </c:pt>
                <c:pt idx="4690">
                  <c:v>153.84428070290596</c:v>
                </c:pt>
                <c:pt idx="4691">
                  <c:v>175.35676465711731</c:v>
                </c:pt>
                <c:pt idx="4692">
                  <c:v>197.67163780641567</c:v>
                </c:pt>
                <c:pt idx="4693">
                  <c:v>233.02563977238606</c:v>
                </c:pt>
                <c:pt idx="4694">
                  <c:v>175.39201667175803</c:v>
                </c:pt>
                <c:pt idx="4695">
                  <c:v>311.8944850936532</c:v>
                </c:pt>
                <c:pt idx="4696">
                  <c:v>159.7022610437125</c:v>
                </c:pt>
                <c:pt idx="4697">
                  <c:v>222.11850409774343</c:v>
                </c:pt>
                <c:pt idx="4698">
                  <c:v>173.33104938159522</c:v>
                </c:pt>
                <c:pt idx="4699">
                  <c:v>175.53690940956585</c:v>
                </c:pt>
                <c:pt idx="4700">
                  <c:v>89.877992649853695</c:v>
                </c:pt>
                <c:pt idx="4701">
                  <c:v>153.01759776746621</c:v>
                </c:pt>
                <c:pt idx="4702">
                  <c:v>181.70328689819144</c:v>
                </c:pt>
                <c:pt idx="4703">
                  <c:v>190.40067786561849</c:v>
                </c:pt>
                <c:pt idx="4704">
                  <c:v>200.631821371353</c:v>
                </c:pt>
                <c:pt idx="4705">
                  <c:v>231.86707767279586</c:v>
                </c:pt>
                <c:pt idx="4706">
                  <c:v>217.43763954844326</c:v>
                </c:pt>
                <c:pt idx="4707">
                  <c:v>225.87133616951178</c:v>
                </c:pt>
                <c:pt idx="4708">
                  <c:v>240.40189191480749</c:v>
                </c:pt>
                <c:pt idx="4709">
                  <c:v>191.21066247833369</c:v>
                </c:pt>
                <c:pt idx="4710">
                  <c:v>203.98516926405136</c:v>
                </c:pt>
                <c:pt idx="4711">
                  <c:v>181.64861148732598</c:v>
                </c:pt>
                <c:pt idx="4712">
                  <c:v>264.19619007327128</c:v>
                </c:pt>
                <c:pt idx="4713">
                  <c:v>181.50812525134825</c:v>
                </c:pt>
                <c:pt idx="4714">
                  <c:v>203.79360239501693</c:v>
                </c:pt>
                <c:pt idx="4715">
                  <c:v>206.70456069608917</c:v>
                </c:pt>
                <c:pt idx="4716">
                  <c:v>158.38622448398382</c:v>
                </c:pt>
                <c:pt idx="4717">
                  <c:v>88.623994997469708</c:v>
                </c:pt>
                <c:pt idx="4718">
                  <c:v>181.35981167659338</c:v>
                </c:pt>
                <c:pt idx="4719">
                  <c:v>199.39718913490651</c:v>
                </c:pt>
                <c:pt idx="4720">
                  <c:v>135.40631744006532</c:v>
                </c:pt>
                <c:pt idx="4721">
                  <c:v>152.32856003392953</c:v>
                </c:pt>
                <c:pt idx="4722">
                  <c:v>180.06047343958926</c:v>
                </c:pt>
                <c:pt idx="4723">
                  <c:v>208.18363782353117</c:v>
                </c:pt>
                <c:pt idx="4724">
                  <c:v>275.80662663211115</c:v>
                </c:pt>
                <c:pt idx="4725">
                  <c:v>244.36669991671806</c:v>
                </c:pt>
                <c:pt idx="4726">
                  <c:v>164.87990069406806</c:v>
                </c:pt>
                <c:pt idx="4727">
                  <c:v>174.50596192218654</c:v>
                </c:pt>
                <c:pt idx="4728">
                  <c:v>121.7545109281491</c:v>
                </c:pt>
                <c:pt idx="4729">
                  <c:v>175.54867940787517</c:v>
                </c:pt>
                <c:pt idx="4730">
                  <c:v>232.95873052091338</c:v>
                </c:pt>
                <c:pt idx="4731">
                  <c:v>201.57110202460899</c:v>
                </c:pt>
                <c:pt idx="4732">
                  <c:v>153.60366251086816</c:v>
                </c:pt>
                <c:pt idx="4733">
                  <c:v>205.74278369138483</c:v>
                </c:pt>
                <c:pt idx="4734">
                  <c:v>176.71077830498689</c:v>
                </c:pt>
                <c:pt idx="4735">
                  <c:v>127.80463794086245</c:v>
                </c:pt>
                <c:pt idx="4736">
                  <c:v>246.21708280363237</c:v>
                </c:pt>
                <c:pt idx="4737">
                  <c:v>143.24849917073152</c:v>
                </c:pt>
                <c:pt idx="4738">
                  <c:v>130.97720329795266</c:v>
                </c:pt>
                <c:pt idx="4739">
                  <c:v>94.432228251826018</c:v>
                </c:pt>
                <c:pt idx="4740">
                  <c:v>177.08602672399138</c:v>
                </c:pt>
                <c:pt idx="4741">
                  <c:v>137.49070876627229</c:v>
                </c:pt>
                <c:pt idx="4742">
                  <c:v>229.52049948769854</c:v>
                </c:pt>
                <c:pt idx="4743">
                  <c:v>173.09489567167475</c:v>
                </c:pt>
                <c:pt idx="4744">
                  <c:v>222.85265049475129</c:v>
                </c:pt>
                <c:pt idx="4745">
                  <c:v>184.39258656115271</c:v>
                </c:pt>
                <c:pt idx="4746">
                  <c:v>161.23885461609461</c:v>
                </c:pt>
                <c:pt idx="4747">
                  <c:v>106.93927197251469</c:v>
                </c:pt>
                <c:pt idx="4748">
                  <c:v>102.32543263526168</c:v>
                </c:pt>
                <c:pt idx="4749">
                  <c:v>94.717955107335001</c:v>
                </c:pt>
                <c:pt idx="4750">
                  <c:v>192.58578095075791</c:v>
                </c:pt>
                <c:pt idx="4751">
                  <c:v>252.34942586364923</c:v>
                </c:pt>
                <c:pt idx="4752">
                  <c:v>113.12484093621606</c:v>
                </c:pt>
                <c:pt idx="4753">
                  <c:v>169.90192125347676</c:v>
                </c:pt>
                <c:pt idx="4754">
                  <c:v>186.6020413669321</c:v>
                </c:pt>
                <c:pt idx="4755">
                  <c:v>166.27270315409987</c:v>
                </c:pt>
                <c:pt idx="4756">
                  <c:v>289.02798749157228</c:v>
                </c:pt>
                <c:pt idx="4757">
                  <c:v>252.09431259980192</c:v>
                </c:pt>
                <c:pt idx="4758">
                  <c:v>155.20119336513744</c:v>
                </c:pt>
                <c:pt idx="4759">
                  <c:v>93.934061623876914</c:v>
                </c:pt>
                <c:pt idx="4760">
                  <c:v>97.739191914733965</c:v>
                </c:pt>
                <c:pt idx="4761">
                  <c:v>120.80838860099902</c:v>
                </c:pt>
                <c:pt idx="4762">
                  <c:v>72.422447373974137</c:v>
                </c:pt>
                <c:pt idx="4763">
                  <c:v>164.86355025306693</c:v>
                </c:pt>
                <c:pt idx="4764">
                  <c:v>187.75660282670287</c:v>
                </c:pt>
                <c:pt idx="4765">
                  <c:v>171.65483927754394</c:v>
                </c:pt>
                <c:pt idx="4766">
                  <c:v>167.54687794644269</c:v>
                </c:pt>
                <c:pt idx="4767">
                  <c:v>221.32255071453983</c:v>
                </c:pt>
                <c:pt idx="4768">
                  <c:v>90.375695435504895</c:v>
                </c:pt>
                <c:pt idx="4769">
                  <c:v>205.28294203330006</c:v>
                </c:pt>
                <c:pt idx="4770">
                  <c:v>130.57945852749981</c:v>
                </c:pt>
                <c:pt idx="4771">
                  <c:v>117.30301639516256</c:v>
                </c:pt>
                <c:pt idx="4772">
                  <c:v>206.16905476315878</c:v>
                </c:pt>
                <c:pt idx="4773">
                  <c:v>191.55060090241022</c:v>
                </c:pt>
                <c:pt idx="4774">
                  <c:v>213.40511057103868</c:v>
                </c:pt>
                <c:pt idx="4775">
                  <c:v>243.62942258419935</c:v>
                </c:pt>
                <c:pt idx="4776">
                  <c:v>215.27462695274153</c:v>
                </c:pt>
                <c:pt idx="4777">
                  <c:v>151.05873376312957</c:v>
                </c:pt>
                <c:pt idx="4778">
                  <c:v>207.02727897485602</c:v>
                </c:pt>
                <c:pt idx="4779">
                  <c:v>241.56625204312149</c:v>
                </c:pt>
                <c:pt idx="4780">
                  <c:v>131.66021108161658</c:v>
                </c:pt>
                <c:pt idx="4781">
                  <c:v>238.41050096933031</c:v>
                </c:pt>
                <c:pt idx="4782">
                  <c:v>163.20821305242134</c:v>
                </c:pt>
                <c:pt idx="4783">
                  <c:v>211.4660178446502</c:v>
                </c:pt>
                <c:pt idx="4784">
                  <c:v>193.57364908471936</c:v>
                </c:pt>
                <c:pt idx="4785">
                  <c:v>112.30511563524487</c:v>
                </c:pt>
                <c:pt idx="4786">
                  <c:v>242.54774234548677</c:v>
                </c:pt>
                <c:pt idx="4787">
                  <c:v>175.86583157906716</c:v>
                </c:pt>
                <c:pt idx="4788">
                  <c:v>105.82233971916139</c:v>
                </c:pt>
                <c:pt idx="4789">
                  <c:v>294.48462828411721</c:v>
                </c:pt>
                <c:pt idx="4790">
                  <c:v>155.51689602914848</c:v>
                </c:pt>
                <c:pt idx="4791">
                  <c:v>227.828634706093</c:v>
                </c:pt>
                <c:pt idx="4792">
                  <c:v>133.55871760693844</c:v>
                </c:pt>
                <c:pt idx="4793">
                  <c:v>233.04570095177041</c:v>
                </c:pt>
                <c:pt idx="4794">
                  <c:v>265.01487172907218</c:v>
                </c:pt>
                <c:pt idx="4795">
                  <c:v>236.03841145784827</c:v>
                </c:pt>
                <c:pt idx="4796">
                  <c:v>159.15631865907926</c:v>
                </c:pt>
                <c:pt idx="4797">
                  <c:v>134.91255731394631</c:v>
                </c:pt>
                <c:pt idx="4798">
                  <c:v>187.47249941923656</c:v>
                </c:pt>
                <c:pt idx="4799">
                  <c:v>278.765476650442</c:v>
                </c:pt>
                <c:pt idx="4800">
                  <c:v>240.02594773235614</c:v>
                </c:pt>
                <c:pt idx="4801">
                  <c:v>72.350551817798987</c:v>
                </c:pt>
                <c:pt idx="4802">
                  <c:v>191.10676180360315</c:v>
                </c:pt>
                <c:pt idx="4803">
                  <c:v>220.02495188615285</c:v>
                </c:pt>
                <c:pt idx="4804">
                  <c:v>173.5710297904734</c:v>
                </c:pt>
                <c:pt idx="4805">
                  <c:v>147.93249465554254</c:v>
                </c:pt>
                <c:pt idx="4806">
                  <c:v>117.95413502084557</c:v>
                </c:pt>
                <c:pt idx="4807">
                  <c:v>337.49857993796468</c:v>
                </c:pt>
                <c:pt idx="4808">
                  <c:v>198.22784270189004</c:v>
                </c:pt>
                <c:pt idx="4809">
                  <c:v>186.38571691524703</c:v>
                </c:pt>
                <c:pt idx="4810">
                  <c:v>194.19311047357041</c:v>
                </c:pt>
                <c:pt idx="4811">
                  <c:v>206.6240840574028</c:v>
                </c:pt>
                <c:pt idx="4812">
                  <c:v>137.66163465304999</c:v>
                </c:pt>
                <c:pt idx="4813">
                  <c:v>123.52430121580255</c:v>
                </c:pt>
                <c:pt idx="4814">
                  <c:v>142.13707504466583</c:v>
                </c:pt>
                <c:pt idx="4815">
                  <c:v>123.3221819344908</c:v>
                </c:pt>
                <c:pt idx="4816">
                  <c:v>223.01951776142232</c:v>
                </c:pt>
                <c:pt idx="4817">
                  <c:v>155.81416096181783</c:v>
                </c:pt>
                <c:pt idx="4818">
                  <c:v>211.25386797364627</c:v>
                </c:pt>
                <c:pt idx="4819">
                  <c:v>184.96067741551087</c:v>
                </c:pt>
                <c:pt idx="4820">
                  <c:v>201.65215846616775</c:v>
                </c:pt>
                <c:pt idx="4821">
                  <c:v>102.62252362706931</c:v>
                </c:pt>
                <c:pt idx="4822">
                  <c:v>211.73539425915806</c:v>
                </c:pt>
                <c:pt idx="4823">
                  <c:v>73.273597990628332</c:v>
                </c:pt>
                <c:pt idx="4824">
                  <c:v>113.89157225465169</c:v>
                </c:pt>
                <c:pt idx="4825">
                  <c:v>124.33822848804994</c:v>
                </c:pt>
                <c:pt idx="4826">
                  <c:v>172.18819993984653</c:v>
                </c:pt>
                <c:pt idx="4827">
                  <c:v>38.576338738203049</c:v>
                </c:pt>
                <c:pt idx="4828">
                  <c:v>137.98017835113569</c:v>
                </c:pt>
                <c:pt idx="4829">
                  <c:v>183.02732473755896</c:v>
                </c:pt>
                <c:pt idx="4830">
                  <c:v>177.01563865528442</c:v>
                </c:pt>
                <c:pt idx="4831">
                  <c:v>158.34784153383225</c:v>
                </c:pt>
                <c:pt idx="4832">
                  <c:v>217.80639417527709</c:v>
                </c:pt>
                <c:pt idx="4833">
                  <c:v>171.39375404411112</c:v>
                </c:pt>
                <c:pt idx="4834">
                  <c:v>86.000271039374638</c:v>
                </c:pt>
                <c:pt idx="4835">
                  <c:v>180.65349581745977</c:v>
                </c:pt>
                <c:pt idx="4836">
                  <c:v>204.0157248754258</c:v>
                </c:pt>
                <c:pt idx="4837">
                  <c:v>199.64482294170011</c:v>
                </c:pt>
                <c:pt idx="4838">
                  <c:v>252.46700988616794</c:v>
                </c:pt>
                <c:pt idx="4839">
                  <c:v>100.91465628618607</c:v>
                </c:pt>
                <c:pt idx="4840">
                  <c:v>223.83240138849942</c:v>
                </c:pt>
                <c:pt idx="4841">
                  <c:v>182.53501411862089</c:v>
                </c:pt>
                <c:pt idx="4842">
                  <c:v>215.15089701977558</c:v>
                </c:pt>
                <c:pt idx="4843">
                  <c:v>212.73108973189665</c:v>
                </c:pt>
                <c:pt idx="4844">
                  <c:v>211.89657945767976</c:v>
                </c:pt>
                <c:pt idx="4845">
                  <c:v>160.53149511179072</c:v>
                </c:pt>
                <c:pt idx="4846">
                  <c:v>232.91188244882505</c:v>
                </c:pt>
                <c:pt idx="4847">
                  <c:v>159.05873783565767</c:v>
                </c:pt>
                <c:pt idx="4848">
                  <c:v>152.10220499255229</c:v>
                </c:pt>
                <c:pt idx="4849">
                  <c:v>182.07418679565308</c:v>
                </c:pt>
                <c:pt idx="4850">
                  <c:v>103.54719324794132</c:v>
                </c:pt>
                <c:pt idx="4851">
                  <c:v>237.69467634308967</c:v>
                </c:pt>
                <c:pt idx="4852">
                  <c:v>140.00693727182806</c:v>
                </c:pt>
                <c:pt idx="4853">
                  <c:v>82.184008533367887</c:v>
                </c:pt>
                <c:pt idx="4854">
                  <c:v>135.25754002301255</c:v>
                </c:pt>
                <c:pt idx="4855">
                  <c:v>-4.1713674366474152</c:v>
                </c:pt>
                <c:pt idx="4856">
                  <c:v>251.8092815077398</c:v>
                </c:pt>
                <c:pt idx="4857">
                  <c:v>239.37575679126894</c:v>
                </c:pt>
                <c:pt idx="4858">
                  <c:v>92.912217041593976</c:v>
                </c:pt>
                <c:pt idx="4859">
                  <c:v>160.68670834072691</c:v>
                </c:pt>
                <c:pt idx="4860">
                  <c:v>213.18780045447056</c:v>
                </c:pt>
                <c:pt idx="4861">
                  <c:v>250.92658961482812</c:v>
                </c:pt>
                <c:pt idx="4862">
                  <c:v>283.13347956980579</c:v>
                </c:pt>
                <c:pt idx="4863">
                  <c:v>202.19989823970536</c:v>
                </c:pt>
                <c:pt idx="4864">
                  <c:v>191.17465671995888</c:v>
                </c:pt>
                <c:pt idx="4865">
                  <c:v>187.44884346204344</c:v>
                </c:pt>
                <c:pt idx="4866">
                  <c:v>243.03060217760503</c:v>
                </c:pt>
                <c:pt idx="4867">
                  <c:v>162.50224507501116</c:v>
                </c:pt>
                <c:pt idx="4868">
                  <c:v>162.23715920175891</c:v>
                </c:pt>
                <c:pt idx="4869">
                  <c:v>106.03501141275046</c:v>
                </c:pt>
                <c:pt idx="4870">
                  <c:v>172.28288174890622</c:v>
                </c:pt>
                <c:pt idx="4871">
                  <c:v>184.31813987233909</c:v>
                </c:pt>
                <c:pt idx="4872">
                  <c:v>123.84725141571835</c:v>
                </c:pt>
                <c:pt idx="4873">
                  <c:v>221.68655095782015</c:v>
                </c:pt>
                <c:pt idx="4874">
                  <c:v>192.03949068440124</c:v>
                </c:pt>
                <c:pt idx="4875">
                  <c:v>242.1113827037334</c:v>
                </c:pt>
                <c:pt idx="4876">
                  <c:v>163.21644625320914</c:v>
                </c:pt>
                <c:pt idx="4877">
                  <c:v>266.82060979481321</c:v>
                </c:pt>
                <c:pt idx="4878">
                  <c:v>136.17896274779923</c:v>
                </c:pt>
                <c:pt idx="4879">
                  <c:v>210.19671339643537</c:v>
                </c:pt>
                <c:pt idx="4880">
                  <c:v>140.92893979948713</c:v>
                </c:pt>
                <c:pt idx="4881">
                  <c:v>181.56274268192647</c:v>
                </c:pt>
                <c:pt idx="4882">
                  <c:v>203.48526322748512</c:v>
                </c:pt>
                <c:pt idx="4883">
                  <c:v>165.03876668110024</c:v>
                </c:pt>
                <c:pt idx="4884">
                  <c:v>140.37198116027866</c:v>
                </c:pt>
                <c:pt idx="4885">
                  <c:v>200.74192593681801</c:v>
                </c:pt>
                <c:pt idx="4886">
                  <c:v>191.90312104881741</c:v>
                </c:pt>
                <c:pt idx="4887">
                  <c:v>153.99989979385282</c:v>
                </c:pt>
                <c:pt idx="4888">
                  <c:v>153.22829813128919</c:v>
                </c:pt>
                <c:pt idx="4889">
                  <c:v>163.43868469419249</c:v>
                </c:pt>
                <c:pt idx="4890">
                  <c:v>118.34480619625538</c:v>
                </c:pt>
                <c:pt idx="4891">
                  <c:v>120.67039551737253</c:v>
                </c:pt>
                <c:pt idx="4892">
                  <c:v>189.75616899268061</c:v>
                </c:pt>
                <c:pt idx="4893">
                  <c:v>215.02235472296888</c:v>
                </c:pt>
                <c:pt idx="4894">
                  <c:v>130.1723209505144</c:v>
                </c:pt>
                <c:pt idx="4895">
                  <c:v>251.44330993469339</c:v>
                </c:pt>
                <c:pt idx="4896">
                  <c:v>212.1483878451545</c:v>
                </c:pt>
                <c:pt idx="4897">
                  <c:v>169.73076344555011</c:v>
                </c:pt>
                <c:pt idx="4898">
                  <c:v>157.6455842948053</c:v>
                </c:pt>
                <c:pt idx="4899">
                  <c:v>118.50657119764946</c:v>
                </c:pt>
                <c:pt idx="4900">
                  <c:v>180.38817802305857</c:v>
                </c:pt>
                <c:pt idx="4901">
                  <c:v>217.68840429074771</c:v>
                </c:pt>
                <c:pt idx="4902">
                  <c:v>139.0016750516952</c:v>
                </c:pt>
                <c:pt idx="4903">
                  <c:v>84.30701473087538</c:v>
                </c:pt>
                <c:pt idx="4904">
                  <c:v>94.288437139475718</c:v>
                </c:pt>
                <c:pt idx="4905">
                  <c:v>163.59900018840563</c:v>
                </c:pt>
                <c:pt idx="4906">
                  <c:v>162.15013079061464</c:v>
                </c:pt>
                <c:pt idx="4907">
                  <c:v>204.29942242088146</c:v>
                </c:pt>
                <c:pt idx="4908">
                  <c:v>214.71187028480927</c:v>
                </c:pt>
                <c:pt idx="4909">
                  <c:v>150.76030922471546</c:v>
                </c:pt>
                <c:pt idx="4910">
                  <c:v>180.64178379943769</c:v>
                </c:pt>
                <c:pt idx="4911">
                  <c:v>224.05864046930219</c:v>
                </c:pt>
                <c:pt idx="4912">
                  <c:v>147.57510416500736</c:v>
                </c:pt>
                <c:pt idx="4913">
                  <c:v>184.66671735921409</c:v>
                </c:pt>
                <c:pt idx="4914">
                  <c:v>119.88824144253158</c:v>
                </c:pt>
                <c:pt idx="4915">
                  <c:v>200.48791429842822</c:v>
                </c:pt>
                <c:pt idx="4916">
                  <c:v>135.50917446962558</c:v>
                </c:pt>
                <c:pt idx="4917">
                  <c:v>198.7402724804997</c:v>
                </c:pt>
                <c:pt idx="4918">
                  <c:v>121.63449173356639</c:v>
                </c:pt>
                <c:pt idx="4919">
                  <c:v>195.94562263562693</c:v>
                </c:pt>
                <c:pt idx="4920">
                  <c:v>169.24854139659146</c:v>
                </c:pt>
                <c:pt idx="4921">
                  <c:v>157.48225382565579</c:v>
                </c:pt>
                <c:pt idx="4922">
                  <c:v>218.65905227939948</c:v>
                </c:pt>
                <c:pt idx="4923">
                  <c:v>132.90527976976591</c:v>
                </c:pt>
                <c:pt idx="4924">
                  <c:v>161.57241520857497</c:v>
                </c:pt>
                <c:pt idx="4925">
                  <c:v>156.30200709863857</c:v>
                </c:pt>
                <c:pt idx="4926">
                  <c:v>169.23259681760101</c:v>
                </c:pt>
                <c:pt idx="4927">
                  <c:v>135.67453424882842</c:v>
                </c:pt>
                <c:pt idx="4928">
                  <c:v>128.56290413736133</c:v>
                </c:pt>
                <c:pt idx="4929">
                  <c:v>174.01121613118448</c:v>
                </c:pt>
                <c:pt idx="4930">
                  <c:v>152.92332182041719</c:v>
                </c:pt>
                <c:pt idx="4931">
                  <c:v>128.05430105770938</c:v>
                </c:pt>
                <c:pt idx="4932">
                  <c:v>123.78289329688414</c:v>
                </c:pt>
                <c:pt idx="4933">
                  <c:v>240.04148644933593</c:v>
                </c:pt>
                <c:pt idx="4934">
                  <c:v>101.67187883751467</c:v>
                </c:pt>
                <c:pt idx="4935">
                  <c:v>155.86216863965092</c:v>
                </c:pt>
                <c:pt idx="4936">
                  <c:v>178.00779733050149</c:v>
                </c:pt>
                <c:pt idx="4937">
                  <c:v>202.78468741678807</c:v>
                </c:pt>
                <c:pt idx="4938">
                  <c:v>109.34951251299935</c:v>
                </c:pt>
                <c:pt idx="4939">
                  <c:v>155.77485032707045</c:v>
                </c:pt>
                <c:pt idx="4940">
                  <c:v>185.88267994316993</c:v>
                </c:pt>
                <c:pt idx="4941">
                  <c:v>189.83565996648395</c:v>
                </c:pt>
                <c:pt idx="4942">
                  <c:v>153.64378486963687</c:v>
                </c:pt>
                <c:pt idx="4943">
                  <c:v>149.00930455012713</c:v>
                </c:pt>
                <c:pt idx="4944">
                  <c:v>195.38124251965201</c:v>
                </c:pt>
                <c:pt idx="4945">
                  <c:v>141.61600620325771</c:v>
                </c:pt>
                <c:pt idx="4946">
                  <c:v>211.50845941490843</c:v>
                </c:pt>
                <c:pt idx="4947">
                  <c:v>250.9469986759359</c:v>
                </c:pt>
                <c:pt idx="4948">
                  <c:v>204.89105327185825</c:v>
                </c:pt>
                <c:pt idx="4949">
                  <c:v>190.03047373160371</c:v>
                </c:pt>
                <c:pt idx="4950">
                  <c:v>147.19695673164097</c:v>
                </c:pt>
                <c:pt idx="4951">
                  <c:v>222.74167622497771</c:v>
                </c:pt>
                <c:pt idx="4952">
                  <c:v>287.79509466374293</c:v>
                </c:pt>
                <c:pt idx="4953">
                  <c:v>235.45698513742536</c:v>
                </c:pt>
                <c:pt idx="4954">
                  <c:v>259.52970463520614</c:v>
                </c:pt>
                <c:pt idx="4955">
                  <c:v>91.204349700710736</c:v>
                </c:pt>
                <c:pt idx="4956">
                  <c:v>218.77350536640733</c:v>
                </c:pt>
                <c:pt idx="4957">
                  <c:v>225.73113983497024</c:v>
                </c:pt>
                <c:pt idx="4958">
                  <c:v>166.82212435596739</c:v>
                </c:pt>
                <c:pt idx="4959">
                  <c:v>213.99720526431338</c:v>
                </c:pt>
                <c:pt idx="4960">
                  <c:v>156.03657334366289</c:v>
                </c:pt>
                <c:pt idx="4961">
                  <c:v>179.65472738949757</c:v>
                </c:pt>
                <c:pt idx="4962">
                  <c:v>182.93351263280783</c:v>
                </c:pt>
                <c:pt idx="4963">
                  <c:v>186.07123183726799</c:v>
                </c:pt>
                <c:pt idx="4964">
                  <c:v>157.25839193662978</c:v>
                </c:pt>
                <c:pt idx="4965">
                  <c:v>173.82266423708643</c:v>
                </c:pt>
                <c:pt idx="4966">
                  <c:v>115.55537457723403</c:v>
                </c:pt>
                <c:pt idx="4967">
                  <c:v>156.27156744783861</c:v>
                </c:pt>
                <c:pt idx="4968">
                  <c:v>254.21152076858561</c:v>
                </c:pt>
                <c:pt idx="4969">
                  <c:v>180.71199792728294</c:v>
                </c:pt>
                <c:pt idx="4970">
                  <c:v>186.77911316415702</c:v>
                </c:pt>
                <c:pt idx="4971">
                  <c:v>198.41929361035</c:v>
                </c:pt>
                <c:pt idx="4972">
                  <c:v>174.04264144686749</c:v>
                </c:pt>
                <c:pt idx="4973">
                  <c:v>289.49275747407228</c:v>
                </c:pt>
                <c:pt idx="4974">
                  <c:v>166.01770585082704</c:v>
                </c:pt>
                <c:pt idx="4975">
                  <c:v>268.07623089523986</c:v>
                </c:pt>
                <c:pt idx="4976">
                  <c:v>80.486345723038539</c:v>
                </c:pt>
                <c:pt idx="4977">
                  <c:v>196.06448222446488</c:v>
                </c:pt>
                <c:pt idx="4978">
                  <c:v>197.58466737555864</c:v>
                </c:pt>
                <c:pt idx="4979">
                  <c:v>100.2986737145693</c:v>
                </c:pt>
                <c:pt idx="4980">
                  <c:v>151.63436205482867</c:v>
                </c:pt>
                <c:pt idx="4981">
                  <c:v>270.47754247148987</c:v>
                </c:pt>
                <c:pt idx="4982">
                  <c:v>213.28427965243463</c:v>
                </c:pt>
                <c:pt idx="4983">
                  <c:v>229.90954721506569</c:v>
                </c:pt>
                <c:pt idx="4984">
                  <c:v>144.26802454152494</c:v>
                </c:pt>
                <c:pt idx="4985">
                  <c:v>178.56997419556137</c:v>
                </c:pt>
                <c:pt idx="4986">
                  <c:v>153.00861082294432</c:v>
                </c:pt>
                <c:pt idx="4987">
                  <c:v>242.3248661213438</c:v>
                </c:pt>
                <c:pt idx="4988">
                  <c:v>185.69818666917854</c:v>
                </c:pt>
                <c:pt idx="4989">
                  <c:v>158.62075474586163</c:v>
                </c:pt>
                <c:pt idx="4990">
                  <c:v>97.95325513521675</c:v>
                </c:pt>
                <c:pt idx="4991">
                  <c:v>20.03006829880178</c:v>
                </c:pt>
                <c:pt idx="4992">
                  <c:v>141.45006662118249</c:v>
                </c:pt>
                <c:pt idx="4993">
                  <c:v>222.68624707037816</c:v>
                </c:pt>
                <c:pt idx="4994">
                  <c:v>182.18742229662894</c:v>
                </c:pt>
                <c:pt idx="4995">
                  <c:v>62.120973779819906</c:v>
                </c:pt>
                <c:pt idx="4996">
                  <c:v>133.29827015666524</c:v>
                </c:pt>
                <c:pt idx="4997">
                  <c:v>171.98283376244945</c:v>
                </c:pt>
                <c:pt idx="4998">
                  <c:v>210.2292403375759</c:v>
                </c:pt>
                <c:pt idx="4999">
                  <c:v>119.89601080102148</c:v>
                </c:pt>
                <c:pt idx="5000">
                  <c:v>164.91654423560249</c:v>
                </c:pt>
                <c:pt idx="5001">
                  <c:v>113.47353438366554</c:v>
                </c:pt>
                <c:pt idx="5002">
                  <c:v>160.90865688027407</c:v>
                </c:pt>
                <c:pt idx="5003">
                  <c:v>129.29728245551814</c:v>
                </c:pt>
                <c:pt idx="5004">
                  <c:v>138.22068058259902</c:v>
                </c:pt>
                <c:pt idx="5005">
                  <c:v>187.82762867856945</c:v>
                </c:pt>
                <c:pt idx="5006">
                  <c:v>234.68816652864916</c:v>
                </c:pt>
                <c:pt idx="5007">
                  <c:v>234.89654768098262</c:v>
                </c:pt>
                <c:pt idx="5008">
                  <c:v>214.461395443941</c:v>
                </c:pt>
                <c:pt idx="5009">
                  <c:v>133.16758258923073</c:v>
                </c:pt>
                <c:pt idx="5010">
                  <c:v>211.34333155685454</c:v>
                </c:pt>
                <c:pt idx="5011">
                  <c:v>196.22444983695459</c:v>
                </c:pt>
                <c:pt idx="5012">
                  <c:v>194.43656969968288</c:v>
                </c:pt>
                <c:pt idx="5013">
                  <c:v>137.40779695552192</c:v>
                </c:pt>
                <c:pt idx="5014">
                  <c:v>193.65853222523583</c:v>
                </c:pt>
                <c:pt idx="5015">
                  <c:v>243.23202569546993</c:v>
                </c:pt>
                <c:pt idx="5016">
                  <c:v>274.75648766965605</c:v>
                </c:pt>
                <c:pt idx="5017">
                  <c:v>124.27445017208811</c:v>
                </c:pt>
                <c:pt idx="5018">
                  <c:v>156.30200709863857</c:v>
                </c:pt>
                <c:pt idx="5019">
                  <c:v>187.3226783570135</c:v>
                </c:pt>
                <c:pt idx="5020">
                  <c:v>168.44139781795093</c:v>
                </c:pt>
                <c:pt idx="5021">
                  <c:v>244.3926750854007</c:v>
                </c:pt>
                <c:pt idx="5022">
                  <c:v>194.19716909367708</c:v>
                </c:pt>
                <c:pt idx="5023">
                  <c:v>183.20712160828407</c:v>
                </c:pt>
                <c:pt idx="5024">
                  <c:v>167.8642040584964</c:v>
                </c:pt>
                <c:pt idx="5025">
                  <c:v>61.317598919849843</c:v>
                </c:pt>
                <c:pt idx="5026">
                  <c:v>189.32740476855543</c:v>
                </c:pt>
                <c:pt idx="5027">
                  <c:v>250.53858553263126</c:v>
                </c:pt>
                <c:pt idx="5028">
                  <c:v>226.98131078839651</c:v>
                </c:pt>
                <c:pt idx="5029">
                  <c:v>206.33835720189381</c:v>
                </c:pt>
                <c:pt idx="5030">
                  <c:v>192.10373284266097</c:v>
                </c:pt>
                <c:pt idx="5031">
                  <c:v>263.81746283703251</c:v>
                </c:pt>
                <c:pt idx="5032">
                  <c:v>166.33335053455085</c:v>
                </c:pt>
                <c:pt idx="5033">
                  <c:v>105.8784646372078</c:v>
                </c:pt>
                <c:pt idx="5034">
                  <c:v>232.67856977297924</c:v>
                </c:pt>
                <c:pt idx="5035">
                  <c:v>88.856379988719709</c:v>
                </c:pt>
                <c:pt idx="5036">
                  <c:v>188.65373181113682</c:v>
                </c:pt>
                <c:pt idx="5037">
                  <c:v>148.49154058509157</c:v>
                </c:pt>
                <c:pt idx="5038">
                  <c:v>103.86956364498474</c:v>
                </c:pt>
                <c:pt idx="5039">
                  <c:v>121.56688671864686</c:v>
                </c:pt>
                <c:pt idx="5040">
                  <c:v>191.75886609416921</c:v>
                </c:pt>
                <c:pt idx="5041">
                  <c:v>214.14835987314291</c:v>
                </c:pt>
                <c:pt idx="5042">
                  <c:v>206.98692469493835</c:v>
                </c:pt>
                <c:pt idx="5043">
                  <c:v>226.00596639647847</c:v>
                </c:pt>
                <c:pt idx="5044">
                  <c:v>153.27305891303695</c:v>
                </c:pt>
                <c:pt idx="5045">
                  <c:v>194.28634277544916</c:v>
                </c:pt>
                <c:pt idx="5046">
                  <c:v>129.18839547608513</c:v>
                </c:pt>
                <c:pt idx="5047">
                  <c:v>150.70511199126486</c:v>
                </c:pt>
                <c:pt idx="5048">
                  <c:v>175.96364432363771</c:v>
                </c:pt>
                <c:pt idx="5049">
                  <c:v>124.72588468852337</c:v>
                </c:pt>
                <c:pt idx="5050">
                  <c:v>147.49393176287413</c:v>
                </c:pt>
                <c:pt idx="5051">
                  <c:v>184.4904572860105</c:v>
                </c:pt>
                <c:pt idx="5052">
                  <c:v>127.70572357083438</c:v>
                </c:pt>
                <c:pt idx="5053">
                  <c:v>167.95245005567267</c:v>
                </c:pt>
                <c:pt idx="5054">
                  <c:v>189.31151816985221</c:v>
                </c:pt>
                <c:pt idx="5055">
                  <c:v>95.528287601773627</c:v>
                </c:pt>
                <c:pt idx="5056">
                  <c:v>253.87569894490298</c:v>
                </c:pt>
                <c:pt idx="5057">
                  <c:v>135.23457982926629</c:v>
                </c:pt>
                <c:pt idx="5058">
                  <c:v>216.47383323368558</c:v>
                </c:pt>
                <c:pt idx="5059">
                  <c:v>152.61735984466213</c:v>
                </c:pt>
                <c:pt idx="5060">
                  <c:v>168.925185334665</c:v>
                </c:pt>
                <c:pt idx="5061">
                  <c:v>318.87067325413227</c:v>
                </c:pt>
                <c:pt idx="5062">
                  <c:v>202.0198694478313</c:v>
                </c:pt>
                <c:pt idx="5063">
                  <c:v>138.02946159528801</c:v>
                </c:pt>
                <c:pt idx="5064">
                  <c:v>84.555634202552028</c:v>
                </c:pt>
                <c:pt idx="5065">
                  <c:v>176.42139869138191</c:v>
                </c:pt>
                <c:pt idx="5066">
                  <c:v>133.68256350047886</c:v>
                </c:pt>
                <c:pt idx="5067">
                  <c:v>111.70733887382085</c:v>
                </c:pt>
                <c:pt idx="5068">
                  <c:v>157.6756180835946</c:v>
                </c:pt>
                <c:pt idx="5069">
                  <c:v>278.79098797682673</c:v>
                </c:pt>
                <c:pt idx="5070">
                  <c:v>202.2127698634722</c:v>
                </c:pt>
                <c:pt idx="5071">
                  <c:v>102.92958722828189</c:v>
                </c:pt>
                <c:pt idx="5072">
                  <c:v>239.22222499066265</c:v>
                </c:pt>
                <c:pt idx="5073">
                  <c:v>192.01942950501689</c:v>
                </c:pt>
                <c:pt idx="5074">
                  <c:v>65.074721532873809</c:v>
                </c:pt>
                <c:pt idx="5075">
                  <c:v>178.94458483140625</c:v>
                </c:pt>
                <c:pt idx="5076">
                  <c:v>85.63545907207299</c:v>
                </c:pt>
                <c:pt idx="5077">
                  <c:v>167.92038695683004</c:v>
                </c:pt>
                <c:pt idx="5078">
                  <c:v>326.67064533568919</c:v>
                </c:pt>
                <c:pt idx="5079">
                  <c:v>177.20326286478667</c:v>
                </c:pt>
                <c:pt idx="5080">
                  <c:v>190.18562898025266</c:v>
                </c:pt>
                <c:pt idx="5081">
                  <c:v>142.8477394253423</c:v>
                </c:pt>
                <c:pt idx="5082">
                  <c:v>128.29619481606642</c:v>
                </c:pt>
                <c:pt idx="5083">
                  <c:v>275.87481144990306</c:v>
                </c:pt>
                <c:pt idx="5084">
                  <c:v>190.43656766341883</c:v>
                </c:pt>
                <c:pt idx="5085">
                  <c:v>205.01420340195182</c:v>
                </c:pt>
                <c:pt idx="5086">
                  <c:v>211.34808594040805</c:v>
                </c:pt>
                <c:pt idx="5087">
                  <c:v>174.51378926096368</c:v>
                </c:pt>
                <c:pt idx="5088">
                  <c:v>164.51259557441517</c:v>
                </c:pt>
                <c:pt idx="5089">
                  <c:v>223.64640062703984</c:v>
                </c:pt>
                <c:pt idx="5090">
                  <c:v>260.34258826228324</c:v>
                </c:pt>
                <c:pt idx="5091">
                  <c:v>229.31466946800356</c:v>
                </c:pt>
                <c:pt idx="5092">
                  <c:v>127.1682463081379</c:v>
                </c:pt>
                <c:pt idx="5093">
                  <c:v>57.62726959772408</c:v>
                </c:pt>
                <c:pt idx="5094">
                  <c:v>132.6657052228984</c:v>
                </c:pt>
                <c:pt idx="5095">
                  <c:v>171.61529672164761</c:v>
                </c:pt>
                <c:pt idx="5096">
                  <c:v>244.03064617188647</c:v>
                </c:pt>
                <c:pt idx="5097">
                  <c:v>211.96777925040806</c:v>
                </c:pt>
                <c:pt idx="5098">
                  <c:v>149.87761733180378</c:v>
                </c:pt>
                <c:pt idx="5099">
                  <c:v>221.99790510028834</c:v>
                </c:pt>
                <c:pt idx="5100">
                  <c:v>156.44098584714811</c:v>
                </c:pt>
                <c:pt idx="5101">
                  <c:v>173.65359371950035</c:v>
                </c:pt>
                <c:pt idx="5102">
                  <c:v>191.4785893856606</c:v>
                </c:pt>
                <c:pt idx="5103">
                  <c:v>125.00581351530855</c:v>
                </c:pt>
                <c:pt idx="5104">
                  <c:v>176.04586037094123</c:v>
                </c:pt>
                <c:pt idx="5105">
                  <c:v>164.63104930124246</c:v>
                </c:pt>
                <c:pt idx="5106">
                  <c:v>247.59144753232249</c:v>
                </c:pt>
                <c:pt idx="5107">
                  <c:v>130.22253187926253</c:v>
                </c:pt>
                <c:pt idx="5108">
                  <c:v>182.01168404601049</c:v>
                </c:pt>
                <c:pt idx="5109">
                  <c:v>209.02377218561014</c:v>
                </c:pt>
                <c:pt idx="5110">
                  <c:v>311.67555152904242</c:v>
                </c:pt>
                <c:pt idx="5111">
                  <c:v>116.21739349691779</c:v>
                </c:pt>
                <c:pt idx="5112">
                  <c:v>202.2728374410508</c:v>
                </c:pt>
                <c:pt idx="5113">
                  <c:v>188.19887645775452</c:v>
                </c:pt>
                <c:pt idx="5114">
                  <c:v>226.10569249052787</c:v>
                </c:pt>
                <c:pt idx="5115">
                  <c:v>201.66926265090297</c:v>
                </c:pt>
                <c:pt idx="5116">
                  <c:v>184.71379735245137</c:v>
                </c:pt>
                <c:pt idx="5117">
                  <c:v>175.88148625662143</c:v>
                </c:pt>
                <c:pt idx="5118">
                  <c:v>127.95596649055369</c:v>
                </c:pt>
                <c:pt idx="5119">
                  <c:v>221.36591996939387</c:v>
                </c:pt>
                <c:pt idx="5120">
                  <c:v>244.08224862752832</c:v>
                </c:pt>
                <c:pt idx="5121">
                  <c:v>210.18743655047729</c:v>
                </c:pt>
                <c:pt idx="5122">
                  <c:v>214.00207560844137</c:v>
                </c:pt>
                <c:pt idx="5123">
                  <c:v>237.7613536734134</c:v>
                </c:pt>
                <c:pt idx="5124">
                  <c:v>146.17801116371993</c:v>
                </c:pt>
                <c:pt idx="5125">
                  <c:v>154.71265146486985</c:v>
                </c:pt>
                <c:pt idx="5126">
                  <c:v>197.95777052393532</c:v>
                </c:pt>
                <c:pt idx="5127">
                  <c:v>159.44436472607777</c:v>
                </c:pt>
                <c:pt idx="5128">
                  <c:v>120.7010091090342</c:v>
                </c:pt>
                <c:pt idx="5129">
                  <c:v>208.02471385621175</c:v>
                </c:pt>
                <c:pt idx="5130">
                  <c:v>231.12017561259563</c:v>
                </c:pt>
                <c:pt idx="5131">
                  <c:v>150.54856521572219</c:v>
                </c:pt>
                <c:pt idx="5132">
                  <c:v>166.79382997579523</c:v>
                </c:pt>
                <c:pt idx="5133">
                  <c:v>164.26728097911109</c:v>
                </c:pt>
                <c:pt idx="5134">
                  <c:v>90.648666627821513</c:v>
                </c:pt>
                <c:pt idx="5135">
                  <c:v>276.38225492381025</c:v>
                </c:pt>
                <c:pt idx="5136">
                  <c:v>215.81187229428906</c:v>
                </c:pt>
                <c:pt idx="5137">
                  <c:v>134.88948115962557</c:v>
                </c:pt>
                <c:pt idx="5138">
                  <c:v>168.9411878939427</c:v>
                </c:pt>
                <c:pt idx="5139">
                  <c:v>48.650993448682129</c:v>
                </c:pt>
                <c:pt idx="5140">
                  <c:v>178.77290520089446</c:v>
                </c:pt>
                <c:pt idx="5141">
                  <c:v>188.82001927493548</c:v>
                </c:pt>
                <c:pt idx="5142">
                  <c:v>154.18630641732307</c:v>
                </c:pt>
                <c:pt idx="5143">
                  <c:v>263.17666470247786</c:v>
                </c:pt>
                <c:pt idx="5144">
                  <c:v>197.90384885680396</c:v>
                </c:pt>
                <c:pt idx="5145">
                  <c:v>204.18583903818217</c:v>
                </c:pt>
                <c:pt idx="5146">
                  <c:v>231.51502136868658</c:v>
                </c:pt>
                <c:pt idx="5147">
                  <c:v>107.70391600060975</c:v>
                </c:pt>
                <c:pt idx="5148">
                  <c:v>243.13960511761252</c:v>
                </c:pt>
                <c:pt idx="5149">
                  <c:v>164.27133959921775</c:v>
                </c:pt>
                <c:pt idx="5150">
                  <c:v>135.72567286217236</c:v>
                </c:pt>
                <c:pt idx="5151">
                  <c:v>145.41591826826334</c:v>
                </c:pt>
                <c:pt idx="5152">
                  <c:v>122.11259718213114</c:v>
                </c:pt>
                <c:pt idx="5153">
                  <c:v>141.45528484703391</c:v>
                </c:pt>
                <c:pt idx="5154">
                  <c:v>192.30446059707901</c:v>
                </c:pt>
                <c:pt idx="5155">
                  <c:v>168.16494780840003</c:v>
                </c:pt>
                <c:pt idx="5156">
                  <c:v>284.36915545142256</c:v>
                </c:pt>
                <c:pt idx="5157">
                  <c:v>165.32368181258789</c:v>
                </c:pt>
                <c:pt idx="5158">
                  <c:v>231.99811312195379</c:v>
                </c:pt>
                <c:pt idx="5159">
                  <c:v>221.68110081081977</c:v>
                </c:pt>
                <c:pt idx="5160">
                  <c:v>164.06255258487363</c:v>
                </c:pt>
                <c:pt idx="5161">
                  <c:v>199.43070174093009</c:v>
                </c:pt>
                <c:pt idx="5162">
                  <c:v>162.12937384778343</c:v>
                </c:pt>
                <c:pt idx="5163">
                  <c:v>158.75277585990261</c:v>
                </c:pt>
                <c:pt idx="5164">
                  <c:v>173.08701035261038</c:v>
                </c:pt>
                <c:pt idx="5165">
                  <c:v>159.64735371169809</c:v>
                </c:pt>
                <c:pt idx="5166">
                  <c:v>181.58616671797063</c:v>
                </c:pt>
                <c:pt idx="5167">
                  <c:v>157.76577743024973</c:v>
                </c:pt>
                <c:pt idx="5168">
                  <c:v>202.31580083389417</c:v>
                </c:pt>
                <c:pt idx="5169">
                  <c:v>179.2060179465625</c:v>
                </c:pt>
                <c:pt idx="5170">
                  <c:v>158.9907849390147</c:v>
                </c:pt>
                <c:pt idx="5171">
                  <c:v>230.63882326794555</c:v>
                </c:pt>
                <c:pt idx="5172">
                  <c:v>210.7751247419219</c:v>
                </c:pt>
                <c:pt idx="5173">
                  <c:v>246.56299319729442</c:v>
                </c:pt>
                <c:pt idx="5174">
                  <c:v>162.89894620029372</c:v>
                </c:pt>
                <c:pt idx="5175">
                  <c:v>262.33247172029223</c:v>
                </c:pt>
                <c:pt idx="5176">
                  <c:v>250.05445013419376</c:v>
                </c:pt>
                <c:pt idx="5177">
                  <c:v>185.8748526043928</c:v>
                </c:pt>
                <c:pt idx="5178">
                  <c:v>194.76172315051372</c:v>
                </c:pt>
                <c:pt idx="5179">
                  <c:v>157.03841472684871</c:v>
                </c:pt>
                <c:pt idx="5180">
                  <c:v>186.48405148240272</c:v>
                </c:pt>
                <c:pt idx="5181">
                  <c:v>269.64262633526232</c:v>
                </c:pt>
                <c:pt idx="5182">
                  <c:v>177.37511643616017</c:v>
                </c:pt>
                <c:pt idx="5183">
                  <c:v>133.98823557479773</c:v>
                </c:pt>
                <c:pt idx="5184">
                  <c:v>148.34972080250736</c:v>
                </c:pt>
                <c:pt idx="5185">
                  <c:v>306.41743524000049</c:v>
                </c:pt>
                <c:pt idx="5186">
                  <c:v>204.47000042593572</c:v>
                </c:pt>
                <c:pt idx="5187">
                  <c:v>114.23342402820708</c:v>
                </c:pt>
                <c:pt idx="5188">
                  <c:v>194.85536131440313</c:v>
                </c:pt>
                <c:pt idx="5189">
                  <c:v>196.83301093180489</c:v>
                </c:pt>
                <c:pt idx="5190">
                  <c:v>239.73059614916565</c:v>
                </c:pt>
                <c:pt idx="5191">
                  <c:v>223.18673290981678</c:v>
                </c:pt>
                <c:pt idx="5192">
                  <c:v>234.29459633887745</c:v>
                </c:pt>
                <c:pt idx="5193">
                  <c:v>139.60246678805561</c:v>
                </c:pt>
                <c:pt idx="5194">
                  <c:v>117.30301639516256</c:v>
                </c:pt>
                <c:pt idx="5195">
                  <c:v>168.19706888752989</c:v>
                </c:pt>
                <c:pt idx="5196">
                  <c:v>165.21792576866574</c:v>
                </c:pt>
                <c:pt idx="5197">
                  <c:v>230.95922233522288</c:v>
                </c:pt>
                <c:pt idx="5198">
                  <c:v>219.26494628103683</c:v>
                </c:pt>
                <c:pt idx="5199">
                  <c:v>128.1917143384635</c:v>
                </c:pt>
                <c:pt idx="5200">
                  <c:v>200.30197151725588</c:v>
                </c:pt>
                <c:pt idx="5201">
                  <c:v>134.31547631596914</c:v>
                </c:pt>
                <c:pt idx="5202">
                  <c:v>149.44925896968925</c:v>
                </c:pt>
                <c:pt idx="5203">
                  <c:v>127.34810115915025</c:v>
                </c:pt>
                <c:pt idx="5204">
                  <c:v>81.888077147305012</c:v>
                </c:pt>
                <c:pt idx="5205">
                  <c:v>188.41636051518435</c:v>
                </c:pt>
                <c:pt idx="5206">
                  <c:v>245.35653938044561</c:v>
                </c:pt>
                <c:pt idx="5207">
                  <c:v>136.38734390013269</c:v>
                </c:pt>
                <c:pt idx="5208">
                  <c:v>175.5095427139895</c:v>
                </c:pt>
                <c:pt idx="5209">
                  <c:v>182.3006577976048</c:v>
                </c:pt>
                <c:pt idx="5210">
                  <c:v>151.28758195685805</c:v>
                </c:pt>
                <c:pt idx="5211">
                  <c:v>133.44043782097287</c:v>
                </c:pt>
                <c:pt idx="5212">
                  <c:v>173.20511619771423</c:v>
                </c:pt>
                <c:pt idx="5213">
                  <c:v>200.82246055579162</c:v>
                </c:pt>
                <c:pt idx="5214">
                  <c:v>254.31287031067768</c:v>
                </c:pt>
                <c:pt idx="5215">
                  <c:v>116.13193055352895</c:v>
                </c:pt>
                <c:pt idx="5216">
                  <c:v>86.402654232806526</c:v>
                </c:pt>
                <c:pt idx="5217">
                  <c:v>119.70815467037028</c:v>
                </c:pt>
                <c:pt idx="5218">
                  <c:v>308.82755981991068</c:v>
                </c:pt>
                <c:pt idx="5219">
                  <c:v>146.10994230650249</c:v>
                </c:pt>
                <c:pt idx="5220">
                  <c:v>176.94142388761975</c:v>
                </c:pt>
                <c:pt idx="5221">
                  <c:v>158.24104184473981</c:v>
                </c:pt>
                <c:pt idx="5222">
                  <c:v>113.42784591732197</c:v>
                </c:pt>
                <c:pt idx="5223">
                  <c:v>185.45090074410837</c:v>
                </c:pt>
                <c:pt idx="5224">
                  <c:v>151.42464735588874</c:v>
                </c:pt>
                <c:pt idx="5225">
                  <c:v>176.49572941962106</c:v>
                </c:pt>
                <c:pt idx="5226">
                  <c:v>122.87874869769439</c:v>
                </c:pt>
                <c:pt idx="5227">
                  <c:v>191.82699293167389</c:v>
                </c:pt>
                <c:pt idx="5228">
                  <c:v>130.92142626162968</c:v>
                </c:pt>
                <c:pt idx="5229">
                  <c:v>148.15084841728094</c:v>
                </c:pt>
                <c:pt idx="5230">
                  <c:v>243.79965270753019</c:v>
                </c:pt>
                <c:pt idx="5231">
                  <c:v>183.71155010725488</c:v>
                </c:pt>
                <c:pt idx="5232">
                  <c:v>206.89717121029389</c:v>
                </c:pt>
                <c:pt idx="5233">
                  <c:v>187.14537463863962</c:v>
                </c:pt>
                <c:pt idx="5234">
                  <c:v>191.3105625132448</c:v>
                </c:pt>
                <c:pt idx="5235">
                  <c:v>107.63990576349897</c:v>
                </c:pt>
                <c:pt idx="5236">
                  <c:v>141.40333450966864</c:v>
                </c:pt>
                <c:pt idx="5237">
                  <c:v>153.7462940174737</c:v>
                </c:pt>
                <c:pt idx="5238">
                  <c:v>245.22364856209606</c:v>
                </c:pt>
                <c:pt idx="5239">
                  <c:v>263.45821697730571</c:v>
                </c:pt>
                <c:pt idx="5240">
                  <c:v>219.34890173695749</c:v>
                </c:pt>
                <c:pt idx="5241">
                  <c:v>162.87424659793032</c:v>
                </c:pt>
                <c:pt idx="5242">
                  <c:v>223.46666173660196</c:v>
                </c:pt>
                <c:pt idx="5243">
                  <c:v>104.42385519098025</c:v>
                </c:pt>
                <c:pt idx="5244">
                  <c:v>186.08305981586454</c:v>
                </c:pt>
                <c:pt idx="5245">
                  <c:v>227.53873326990288</c:v>
                </c:pt>
                <c:pt idx="5246">
                  <c:v>211.44236188745708</c:v>
                </c:pt>
                <c:pt idx="5247">
                  <c:v>203.9024313941627</c:v>
                </c:pt>
                <c:pt idx="5248">
                  <c:v>203.39852471777704</c:v>
                </c:pt>
                <c:pt idx="5249">
                  <c:v>113.69212006655289</c:v>
                </c:pt>
                <c:pt idx="5250">
                  <c:v>151.18692817821284</c:v>
                </c:pt>
                <c:pt idx="5251">
                  <c:v>230.5112666360219</c:v>
                </c:pt>
                <c:pt idx="5252">
                  <c:v>249.33978511369787</c:v>
                </c:pt>
                <c:pt idx="5253">
                  <c:v>207.71666459011612</c:v>
                </c:pt>
                <c:pt idx="5254">
                  <c:v>123.96877809776925</c:v>
                </c:pt>
                <c:pt idx="5255">
                  <c:v>159.90901874800329</c:v>
                </c:pt>
                <c:pt idx="5256">
                  <c:v>255.22710347984685</c:v>
                </c:pt>
                <c:pt idx="5257">
                  <c:v>244.4013721284864</c:v>
                </c:pt>
                <c:pt idx="5258">
                  <c:v>147.18257762040594</c:v>
                </c:pt>
                <c:pt idx="5259">
                  <c:v>198.85298615889042</c:v>
                </c:pt>
                <c:pt idx="5260">
                  <c:v>218.30630021184334</c:v>
                </c:pt>
                <c:pt idx="5261">
                  <c:v>253.38889645325253</c:v>
                </c:pt>
                <c:pt idx="5262">
                  <c:v>135.83931422515889</c:v>
                </c:pt>
                <c:pt idx="5263">
                  <c:v>206.48556915119116</c:v>
                </c:pt>
                <c:pt idx="5264">
                  <c:v>156.85264588653808</c:v>
                </c:pt>
                <c:pt idx="5265">
                  <c:v>153.95096443142393</c:v>
                </c:pt>
                <c:pt idx="5266">
                  <c:v>171.17203742571292</c:v>
                </c:pt>
                <c:pt idx="5267">
                  <c:v>169.1687025410647</c:v>
                </c:pt>
                <c:pt idx="5268">
                  <c:v>134.00574562154361</c:v>
                </c:pt>
                <c:pt idx="5269">
                  <c:v>218.36323685391108</c:v>
                </c:pt>
                <c:pt idx="5270">
                  <c:v>199.35938598762732</c:v>
                </c:pt>
                <c:pt idx="5271">
                  <c:v>194.75766453040706</c:v>
                </c:pt>
                <c:pt idx="5272">
                  <c:v>241.08385605330113</c:v>
                </c:pt>
                <c:pt idx="5273">
                  <c:v>149.26696894661291</c:v>
                </c:pt>
                <c:pt idx="5274">
                  <c:v>241.10785989221768</c:v>
                </c:pt>
                <c:pt idx="5275">
                  <c:v>107.00444181537023</c:v>
                </c:pt>
                <c:pt idx="5276">
                  <c:v>232.69851499178912</c:v>
                </c:pt>
                <c:pt idx="5277">
                  <c:v>209.16611379077949</c:v>
                </c:pt>
                <c:pt idx="5278">
                  <c:v>162.61391510823159</c:v>
                </c:pt>
                <c:pt idx="5279">
                  <c:v>211.46126346109668</c:v>
                </c:pt>
                <c:pt idx="5280">
                  <c:v>285.40352377574891</c:v>
                </c:pt>
                <c:pt idx="5281">
                  <c:v>228.78797653873335</c:v>
                </c:pt>
                <c:pt idx="5282">
                  <c:v>115.21584201516816</c:v>
                </c:pt>
                <c:pt idx="5283">
                  <c:v>177.35951973889314</c:v>
                </c:pt>
                <c:pt idx="5284">
                  <c:v>154.05764815994189</c:v>
                </c:pt>
                <c:pt idx="5285">
                  <c:v>233.80883749239729</c:v>
                </c:pt>
                <c:pt idx="5286">
                  <c:v>251.84082278399728</c:v>
                </c:pt>
                <c:pt idx="5287">
                  <c:v>206.85241042854614</c:v>
                </c:pt>
                <c:pt idx="5288">
                  <c:v>189.44643829825509</c:v>
                </c:pt>
                <c:pt idx="5289">
                  <c:v>162.46084714992321</c:v>
                </c:pt>
                <c:pt idx="5290">
                  <c:v>116.85204572102521</c:v>
                </c:pt>
                <c:pt idx="5291">
                  <c:v>283.0128805723507</c:v>
                </c:pt>
                <c:pt idx="5292">
                  <c:v>139.95382732871803</c:v>
                </c:pt>
                <c:pt idx="5293">
                  <c:v>82.982281128061004</c:v>
                </c:pt>
                <c:pt idx="5294">
                  <c:v>152.07959268052946</c:v>
                </c:pt>
                <c:pt idx="5295">
                  <c:v>102.03785041056108</c:v>
                </c:pt>
                <c:pt idx="5296">
                  <c:v>189.58935970629682</c:v>
                </c:pt>
                <c:pt idx="5297">
                  <c:v>184.87834540763288</c:v>
                </c:pt>
                <c:pt idx="5298">
                  <c:v>212.50606823712587</c:v>
                </c:pt>
                <c:pt idx="5299">
                  <c:v>195.05492946307641</c:v>
                </c:pt>
                <c:pt idx="5300">
                  <c:v>222.90819560992531</c:v>
                </c:pt>
                <c:pt idx="5301">
                  <c:v>185.15276610713045</c:v>
                </c:pt>
                <c:pt idx="5302">
                  <c:v>207.73927690213895</c:v>
                </c:pt>
                <c:pt idx="5303">
                  <c:v>215.23009809214273</c:v>
                </c:pt>
                <c:pt idx="5304">
                  <c:v>158.24962292725104</c:v>
                </c:pt>
                <c:pt idx="5305">
                  <c:v>225.71374574879883</c:v>
                </c:pt>
                <c:pt idx="5306">
                  <c:v>87.373476162320003</c:v>
                </c:pt>
                <c:pt idx="5307">
                  <c:v>260.20784207474208</c:v>
                </c:pt>
                <c:pt idx="5308">
                  <c:v>164.54935507652408</c:v>
                </c:pt>
                <c:pt idx="5309">
                  <c:v>179.81857968123222</c:v>
                </c:pt>
                <c:pt idx="5310">
                  <c:v>191.69079723695177</c:v>
                </c:pt>
                <c:pt idx="5311">
                  <c:v>143.48076820140705</c:v>
                </c:pt>
                <c:pt idx="5312">
                  <c:v>146.92781223828206</c:v>
                </c:pt>
                <c:pt idx="5313">
                  <c:v>196.77943714639696</c:v>
                </c:pt>
                <c:pt idx="5314">
                  <c:v>216.94399538289872</c:v>
                </c:pt>
                <c:pt idx="5315">
                  <c:v>174.0740667625505</c:v>
                </c:pt>
                <c:pt idx="5316">
                  <c:v>102.74567375716288</c:v>
                </c:pt>
                <c:pt idx="5317">
                  <c:v>221.80657015240286</c:v>
                </c:pt>
                <c:pt idx="5318">
                  <c:v>199.92666511796415</c:v>
                </c:pt>
                <c:pt idx="5319">
                  <c:v>145.13552559918026</c:v>
                </c:pt>
                <c:pt idx="5320">
                  <c:v>185.11745611220249</c:v>
                </c:pt>
                <c:pt idx="5321">
                  <c:v>130.19748439517571</c:v>
                </c:pt>
                <c:pt idx="5322">
                  <c:v>104.27148299611872</c:v>
                </c:pt>
                <c:pt idx="5323">
                  <c:v>201.40910510206595</c:v>
                </c:pt>
                <c:pt idx="5324">
                  <c:v>185.0665494200075</c:v>
                </c:pt>
                <c:pt idx="5325">
                  <c:v>205.96015178824018</c:v>
                </c:pt>
                <c:pt idx="5326">
                  <c:v>111.13890013773926</c:v>
                </c:pt>
                <c:pt idx="5327">
                  <c:v>133.46409377816599</c:v>
                </c:pt>
                <c:pt idx="5328">
                  <c:v>83.454472587327473</c:v>
                </c:pt>
                <c:pt idx="5329">
                  <c:v>217.28967385541182</c:v>
                </c:pt>
                <c:pt idx="5330">
                  <c:v>140.98645624442725</c:v>
                </c:pt>
                <c:pt idx="5331">
                  <c:v>220.45099103677785</c:v>
                </c:pt>
                <c:pt idx="5332">
                  <c:v>13.536276128143072</c:v>
                </c:pt>
                <c:pt idx="5333">
                  <c:v>105.11869095324073</c:v>
                </c:pt>
                <c:pt idx="5334">
                  <c:v>251.39112767617917</c:v>
                </c:pt>
                <c:pt idx="5335">
                  <c:v>112.83807043553679</c:v>
                </c:pt>
                <c:pt idx="5336">
                  <c:v>140.30333250018884</c:v>
                </c:pt>
                <c:pt idx="5337">
                  <c:v>286.62203749234322</c:v>
                </c:pt>
                <c:pt idx="5338">
                  <c:v>184.83132339468284</c:v>
                </c:pt>
                <c:pt idx="5339">
                  <c:v>102.22570654121228</c:v>
                </c:pt>
                <c:pt idx="5340">
                  <c:v>137.50717516784789</c:v>
                </c:pt>
                <c:pt idx="5341">
                  <c:v>144.27301084622741</c:v>
                </c:pt>
                <c:pt idx="5342">
                  <c:v>172.51961526169907</c:v>
                </c:pt>
                <c:pt idx="5343">
                  <c:v>157.88585460511968</c:v>
                </c:pt>
                <c:pt idx="5344">
                  <c:v>161.03835878282553</c:v>
                </c:pt>
                <c:pt idx="5345">
                  <c:v>138.29709860117873</c:v>
                </c:pt>
                <c:pt idx="5346">
                  <c:v>164.62693270084856</c:v>
                </c:pt>
                <c:pt idx="5347">
                  <c:v>206.45431777636986</c:v>
                </c:pt>
                <c:pt idx="5348">
                  <c:v>197.45224039950699</c:v>
                </c:pt>
                <c:pt idx="5349">
                  <c:v>173.22871417462011</c:v>
                </c:pt>
                <c:pt idx="5350">
                  <c:v>225.52739710561582</c:v>
                </c:pt>
                <c:pt idx="5351">
                  <c:v>220.26957071801007</c:v>
                </c:pt>
                <c:pt idx="5352">
                  <c:v>204.15968992863782</c:v>
                </c:pt>
                <c:pt idx="5353">
                  <c:v>290.90191037510522</c:v>
                </c:pt>
                <c:pt idx="5354">
                  <c:v>155.84031007136218</c:v>
                </c:pt>
                <c:pt idx="5355">
                  <c:v>169.98147020756733</c:v>
                </c:pt>
                <c:pt idx="5356">
                  <c:v>226.54773420043057</c:v>
                </c:pt>
                <c:pt idx="5357">
                  <c:v>262.3180926090572</c:v>
                </c:pt>
                <c:pt idx="5358">
                  <c:v>216.28267222666182</c:v>
                </c:pt>
                <c:pt idx="5359">
                  <c:v>216.70094201879692</c:v>
                </c:pt>
                <c:pt idx="5360">
                  <c:v>222.82493591745151</c:v>
                </c:pt>
                <c:pt idx="5361">
                  <c:v>248.89994665471022</c:v>
                </c:pt>
                <c:pt idx="5362">
                  <c:v>164.27957280000555</c:v>
                </c:pt>
                <c:pt idx="5363">
                  <c:v>205.30503252273775</c:v>
                </c:pt>
                <c:pt idx="5364">
                  <c:v>213.41473529872019</c:v>
                </c:pt>
                <c:pt idx="5365">
                  <c:v>213.07218776171794</c:v>
                </c:pt>
                <c:pt idx="5366">
                  <c:v>168.32926394243259</c:v>
                </c:pt>
                <c:pt idx="5367">
                  <c:v>180.95006498668226</c:v>
                </c:pt>
                <c:pt idx="5368">
                  <c:v>127.73877233456005</c:v>
                </c:pt>
                <c:pt idx="5369">
                  <c:v>131.0205725528067</c:v>
                </c:pt>
                <c:pt idx="5370">
                  <c:v>174.80015389963228</c:v>
                </c:pt>
                <c:pt idx="5371">
                  <c:v>179.2060179465625</c:v>
                </c:pt>
                <c:pt idx="5372">
                  <c:v>167.68347950317548</c:v>
                </c:pt>
                <c:pt idx="5373">
                  <c:v>252.60662641783711</c:v>
                </c:pt>
                <c:pt idx="5374">
                  <c:v>143.87294686428504</c:v>
                </c:pt>
                <c:pt idx="5375">
                  <c:v>154.49621105261031</c:v>
                </c:pt>
                <c:pt idx="5376">
                  <c:v>199.21692842188349</c:v>
                </c:pt>
                <c:pt idx="5377">
                  <c:v>204.64081035213894</c:v>
                </c:pt>
                <c:pt idx="5378">
                  <c:v>229.8528424941469</c:v>
                </c:pt>
                <c:pt idx="5379">
                  <c:v>223.69139332993655</c:v>
                </c:pt>
                <c:pt idx="5380">
                  <c:v>178.24598035047529</c:v>
                </c:pt>
                <c:pt idx="5381">
                  <c:v>198.67347918960149</c:v>
                </c:pt>
                <c:pt idx="5382">
                  <c:v>131.62345157950767</c:v>
                </c:pt>
                <c:pt idx="5383">
                  <c:v>148.74143562308745</c:v>
                </c:pt>
                <c:pt idx="5384">
                  <c:v>164.95736235781806</c:v>
                </c:pt>
                <c:pt idx="5385">
                  <c:v>253.64261819020612</c:v>
                </c:pt>
                <c:pt idx="5386">
                  <c:v>225.0298102805391</c:v>
                </c:pt>
                <c:pt idx="5387">
                  <c:v>197.98270204744767</c:v>
                </c:pt>
                <c:pt idx="5388">
                  <c:v>129.70488387480145</c:v>
                </c:pt>
                <c:pt idx="5389">
                  <c:v>208.93668579417863</c:v>
                </c:pt>
                <c:pt idx="5390">
                  <c:v>217.94009671764798</c:v>
                </c:pt>
                <c:pt idx="5391">
                  <c:v>204.22514967292955</c:v>
                </c:pt>
                <c:pt idx="5392">
                  <c:v>183.48078856404754</c:v>
                </c:pt>
                <c:pt idx="5393">
                  <c:v>152.44597011558653</c:v>
                </c:pt>
                <c:pt idx="5394">
                  <c:v>178.08978145665606</c:v>
                </c:pt>
                <c:pt idx="5395">
                  <c:v>214.0897997830325</c:v>
                </c:pt>
                <c:pt idx="5396">
                  <c:v>74.330694587551989</c:v>
                </c:pt>
                <c:pt idx="5397">
                  <c:v>229.3832021675189</c:v>
                </c:pt>
                <c:pt idx="5398">
                  <c:v>190.70362486643717</c:v>
                </c:pt>
                <c:pt idx="5399">
                  <c:v>83.38443240034394</c:v>
                </c:pt>
                <c:pt idx="5400">
                  <c:v>151.51590832800139</c:v>
                </c:pt>
                <c:pt idx="5401">
                  <c:v>132.563543956785</c:v>
                </c:pt>
                <c:pt idx="5402">
                  <c:v>199.18341581585992</c:v>
                </c:pt>
                <c:pt idx="5403">
                  <c:v>260.08724307728698</c:v>
                </c:pt>
                <c:pt idx="5404">
                  <c:v>117.41085972942528</c:v>
                </c:pt>
                <c:pt idx="5405">
                  <c:v>170.28354750407743</c:v>
                </c:pt>
                <c:pt idx="5406">
                  <c:v>190.87913119590667</c:v>
                </c:pt>
                <c:pt idx="5407">
                  <c:v>194.66820094719878</c:v>
                </c:pt>
                <c:pt idx="5408">
                  <c:v>91.452041487791575</c:v>
                </c:pt>
                <c:pt idx="5409">
                  <c:v>191.96330458697048</c:v>
                </c:pt>
                <c:pt idx="5410">
                  <c:v>222.15143690089462</c:v>
                </c:pt>
                <c:pt idx="5411">
                  <c:v>75.820092206122354</c:v>
                </c:pt>
                <c:pt idx="5412">
                  <c:v>121.88171967834933</c:v>
                </c:pt>
                <c:pt idx="5413">
                  <c:v>118.89214010778232</c:v>
                </c:pt>
                <c:pt idx="5414">
                  <c:v>217.76024186663562</c:v>
                </c:pt>
                <c:pt idx="5415">
                  <c:v>225.40552254184149</c:v>
                </c:pt>
                <c:pt idx="5416">
                  <c:v>187.81574271968566</c:v>
                </c:pt>
                <c:pt idx="5417">
                  <c:v>178.7104604315391</c:v>
                </c:pt>
                <c:pt idx="5418">
                  <c:v>151.29674284224166</c:v>
                </c:pt>
                <c:pt idx="5419">
                  <c:v>159.93853071420745</c:v>
                </c:pt>
                <c:pt idx="5420">
                  <c:v>207.59919652817189</c:v>
                </c:pt>
                <c:pt idx="5421">
                  <c:v>229.67704626324121</c:v>
                </c:pt>
                <c:pt idx="5422">
                  <c:v>235.04996352101443</c:v>
                </c:pt>
                <c:pt idx="5423">
                  <c:v>270.40216809808044</c:v>
                </c:pt>
                <c:pt idx="5424">
                  <c:v>165.1568725262041</c:v>
                </c:pt>
                <c:pt idx="5425">
                  <c:v>199.24203388625756</c:v>
                </c:pt>
                <c:pt idx="5426">
                  <c:v>192.70243728868081</c:v>
                </c:pt>
                <c:pt idx="5427">
                  <c:v>88.546301412570756</c:v>
                </c:pt>
                <c:pt idx="5428">
                  <c:v>232.28105692367535</c:v>
                </c:pt>
                <c:pt idx="5429">
                  <c:v>184.41606857748411</c:v>
                </c:pt>
                <c:pt idx="5430">
                  <c:v>121.79196619370487</c:v>
                </c:pt>
                <c:pt idx="5431">
                  <c:v>232.55228870737483</c:v>
                </c:pt>
                <c:pt idx="5432">
                  <c:v>154.07539012783673</c:v>
                </c:pt>
                <c:pt idx="5433">
                  <c:v>139.24901895705261</c:v>
                </c:pt>
                <c:pt idx="5434">
                  <c:v>210.86876290581131</c:v>
                </c:pt>
                <c:pt idx="5435">
                  <c:v>218.21329983111355</c:v>
                </c:pt>
                <c:pt idx="5436">
                  <c:v>176.39791667505051</c:v>
                </c:pt>
                <c:pt idx="5437">
                  <c:v>184.63935066363774</c:v>
                </c:pt>
                <c:pt idx="5438">
                  <c:v>161.58905555101228</c:v>
                </c:pt>
                <c:pt idx="5439">
                  <c:v>232.8584246239916</c:v>
                </c:pt>
                <c:pt idx="5440">
                  <c:v>281.84028724324889</c:v>
                </c:pt>
                <c:pt idx="5441">
                  <c:v>235.61932994169183</c:v>
                </c:pt>
                <c:pt idx="5442">
                  <c:v>208.17459289872204</c:v>
                </c:pt>
                <c:pt idx="5443">
                  <c:v>145.86630913952831</c:v>
                </c:pt>
                <c:pt idx="5444">
                  <c:v>112.59582879545633</c:v>
                </c:pt>
                <c:pt idx="5445">
                  <c:v>180.73936462285928</c:v>
                </c:pt>
                <c:pt idx="5446">
                  <c:v>258.64678082114551</c:v>
                </c:pt>
                <c:pt idx="5447">
                  <c:v>204.27756385259272</c:v>
                </c:pt>
                <c:pt idx="5448">
                  <c:v>200.94126216434233</c:v>
                </c:pt>
                <c:pt idx="5449">
                  <c:v>191.40257722909155</c:v>
                </c:pt>
                <c:pt idx="5450">
                  <c:v>147.66103095069411</c:v>
                </c:pt>
                <c:pt idx="5451">
                  <c:v>144.53183484845795</c:v>
                </c:pt>
                <c:pt idx="5452">
                  <c:v>195.5364557485882</c:v>
                </c:pt>
                <c:pt idx="5453">
                  <c:v>95.986099949805066</c:v>
                </c:pt>
                <c:pt idx="5454">
                  <c:v>95.635667093738448</c:v>
                </c:pt>
                <c:pt idx="5455">
                  <c:v>220.03022809229151</c:v>
                </c:pt>
                <c:pt idx="5456">
                  <c:v>107.90568740019808</c:v>
                </c:pt>
                <c:pt idx="5457">
                  <c:v>116.37057741580065</c:v>
                </c:pt>
                <c:pt idx="5458">
                  <c:v>187.42913016438251</c:v>
                </c:pt>
                <c:pt idx="5459">
                  <c:v>151.47485828463687</c:v>
                </c:pt>
                <c:pt idx="5460">
                  <c:v>150.33166096116474</c:v>
                </c:pt>
                <c:pt idx="5461">
                  <c:v>258.65953648433788</c:v>
                </c:pt>
                <c:pt idx="5462">
                  <c:v>58.841608733637258</c:v>
                </c:pt>
                <c:pt idx="5463">
                  <c:v>154.98139009621809</c:v>
                </c:pt>
                <c:pt idx="5464">
                  <c:v>169.31237769284053</c:v>
                </c:pt>
                <c:pt idx="5465">
                  <c:v>242.53115998333669</c:v>
                </c:pt>
                <c:pt idx="5466">
                  <c:v>117.85580045368988</c:v>
                </c:pt>
                <c:pt idx="5467">
                  <c:v>60.421455600298941</c:v>
                </c:pt>
                <c:pt idx="5468">
                  <c:v>203.18631686648587</c:v>
                </c:pt>
                <c:pt idx="5469">
                  <c:v>265.77557309763506</c:v>
                </c:pt>
                <c:pt idx="5470">
                  <c:v>210.71899982387549</c:v>
                </c:pt>
                <c:pt idx="5471">
                  <c:v>219.21253210137365</c:v>
                </c:pt>
                <c:pt idx="5472">
                  <c:v>170.24383100731939</c:v>
                </c:pt>
                <c:pt idx="5473">
                  <c:v>229.51423761667684</c:v>
                </c:pt>
                <c:pt idx="5474">
                  <c:v>224.29705541042495</c:v>
                </c:pt>
                <c:pt idx="5475">
                  <c:v>99.952879281481728</c:v>
                </c:pt>
                <c:pt idx="5476">
                  <c:v>264.70316970488057</c:v>
                </c:pt>
                <c:pt idx="5477">
                  <c:v>161.85530103000929</c:v>
                </c:pt>
                <c:pt idx="5478">
                  <c:v>150.88902546238387</c:v>
                </c:pt>
                <c:pt idx="5479">
                  <c:v>153.68390722840559</c:v>
                </c:pt>
                <c:pt idx="5480">
                  <c:v>200.62335624941625</c:v>
                </c:pt>
                <c:pt idx="5481">
                  <c:v>184.85480541101424</c:v>
                </c:pt>
                <c:pt idx="5482">
                  <c:v>90.738883954763878</c:v>
                </c:pt>
                <c:pt idx="5483">
                  <c:v>203.39852471777704</c:v>
                </c:pt>
                <c:pt idx="5484">
                  <c:v>115.84040566929616</c:v>
                </c:pt>
                <c:pt idx="5485">
                  <c:v>56.632791711017489</c:v>
                </c:pt>
                <c:pt idx="5486">
                  <c:v>198.73192331913742</c:v>
                </c:pt>
                <c:pt idx="5487">
                  <c:v>178.26546172698727</c:v>
                </c:pt>
                <c:pt idx="5488">
                  <c:v>231.24274593981681</c:v>
                </c:pt>
                <c:pt idx="5489">
                  <c:v>139.74637386098038</c:v>
                </c:pt>
                <c:pt idx="5490">
                  <c:v>289.53172022709623</c:v>
                </c:pt>
                <c:pt idx="5491">
                  <c:v>242.9552278041956</c:v>
                </c:pt>
                <c:pt idx="5492">
                  <c:v>167.27738557136036</c:v>
                </c:pt>
                <c:pt idx="5493">
                  <c:v>93.950296104303561</c:v>
                </c:pt>
                <c:pt idx="5494">
                  <c:v>177.19543552600953</c:v>
                </c:pt>
                <c:pt idx="5495">
                  <c:v>252.05187102954369</c:v>
                </c:pt>
                <c:pt idx="5496">
                  <c:v>162.5064196556923</c:v>
                </c:pt>
                <c:pt idx="5497">
                  <c:v>142.19360582472291</c:v>
                </c:pt>
                <c:pt idx="5498">
                  <c:v>297.54320439649746</c:v>
                </c:pt>
                <c:pt idx="5499">
                  <c:v>157.41772176595987</c:v>
                </c:pt>
                <c:pt idx="5500">
                  <c:v>257.74947789584985</c:v>
                </c:pt>
                <c:pt idx="5501">
                  <c:v>150.05863178856089</c:v>
                </c:pt>
                <c:pt idx="5502">
                  <c:v>122.87874869769439</c:v>
                </c:pt>
                <c:pt idx="5503">
                  <c:v>155.64375689762528</c:v>
                </c:pt>
                <c:pt idx="5504">
                  <c:v>240.90040642448002</c:v>
                </c:pt>
                <c:pt idx="5505">
                  <c:v>146.37705748980807</c:v>
                </c:pt>
                <c:pt idx="5506">
                  <c:v>114.64346061955439</c:v>
                </c:pt>
                <c:pt idx="5507">
                  <c:v>200.68261210297351</c:v>
                </c:pt>
                <c:pt idx="5508">
                  <c:v>153.47865701158298</c:v>
                </c:pt>
                <c:pt idx="5509">
                  <c:v>123.61788139940472</c:v>
                </c:pt>
                <c:pt idx="5510">
                  <c:v>206.32942823765916</c:v>
                </c:pt>
                <c:pt idx="5511">
                  <c:v>146.17801116371993</c:v>
                </c:pt>
                <c:pt idx="5512">
                  <c:v>101.98775544238742</c:v>
                </c:pt>
                <c:pt idx="5513">
                  <c:v>101.19899161480134</c:v>
                </c:pt>
                <c:pt idx="5514">
                  <c:v>206.62854853952012</c:v>
                </c:pt>
                <c:pt idx="5515">
                  <c:v>200.10785351558297</c:v>
                </c:pt>
                <c:pt idx="5516">
                  <c:v>165.88800394827558</c:v>
                </c:pt>
                <c:pt idx="5517">
                  <c:v>147.82302787323715</c:v>
                </c:pt>
                <c:pt idx="5518">
                  <c:v>141.93118704468361</c:v>
                </c:pt>
                <c:pt idx="5519">
                  <c:v>188.25819029159902</c:v>
                </c:pt>
                <c:pt idx="5520">
                  <c:v>172.76400217240734</c:v>
                </c:pt>
                <c:pt idx="5521">
                  <c:v>252.73580649780342</c:v>
                </c:pt>
                <c:pt idx="5522">
                  <c:v>150.05863178856089</c:v>
                </c:pt>
                <c:pt idx="5523">
                  <c:v>243.14795427897479</c:v>
                </c:pt>
                <c:pt idx="5524">
                  <c:v>156.88720213773195</c:v>
                </c:pt>
                <c:pt idx="5525">
                  <c:v>216.49395239335718</c:v>
                </c:pt>
                <c:pt idx="5526">
                  <c:v>102.89294368674746</c:v>
                </c:pt>
                <c:pt idx="5527">
                  <c:v>158.24533238599543</c:v>
                </c:pt>
                <c:pt idx="5528">
                  <c:v>170.57344894026755</c:v>
                </c:pt>
                <c:pt idx="5529">
                  <c:v>200.5090771032701</c:v>
                </c:pt>
                <c:pt idx="5530">
                  <c:v>157.9801305521687</c:v>
                </c:pt>
                <c:pt idx="5531">
                  <c:v>103.02722603199072</c:v>
                </c:pt>
                <c:pt idx="5532">
                  <c:v>180.27505848265719</c:v>
                </c:pt>
                <c:pt idx="5533">
                  <c:v>74.129850872559473</c:v>
                </c:pt>
                <c:pt idx="5534">
                  <c:v>153.17449242473231</c:v>
                </c:pt>
                <c:pt idx="5535">
                  <c:v>184.47085994892404</c:v>
                </c:pt>
                <c:pt idx="5536">
                  <c:v>165.53907857967715</c:v>
                </c:pt>
                <c:pt idx="5537">
                  <c:v>149.79400975760655</c:v>
                </c:pt>
                <c:pt idx="5538">
                  <c:v>164.36955820579897</c:v>
                </c:pt>
                <c:pt idx="5539">
                  <c:v>252.53136800500215</c:v>
                </c:pt>
                <c:pt idx="5540">
                  <c:v>218.18744062300539</c:v>
                </c:pt>
                <c:pt idx="5541">
                  <c:v>134.43769876146689</c:v>
                </c:pt>
                <c:pt idx="5542">
                  <c:v>160.20379052832141</c:v>
                </c:pt>
                <c:pt idx="5543">
                  <c:v>148.98588051408296</c:v>
                </c:pt>
                <c:pt idx="5544">
                  <c:v>250.89574410201749</c:v>
                </c:pt>
                <c:pt idx="5545">
                  <c:v>151.38353933223698</c:v>
                </c:pt>
                <c:pt idx="5546">
                  <c:v>115.49461123620858</c:v>
                </c:pt>
                <c:pt idx="5547">
                  <c:v>229.73978093403275</c:v>
                </c:pt>
                <c:pt idx="5548">
                  <c:v>213.28914999656263</c:v>
                </c:pt>
                <c:pt idx="5549">
                  <c:v>150.22532511437021</c:v>
                </c:pt>
                <c:pt idx="5550">
                  <c:v>202.25996581728396</c:v>
                </c:pt>
                <c:pt idx="5551">
                  <c:v>202.15705080743646</c:v>
                </c:pt>
                <c:pt idx="5552">
                  <c:v>133.34569803162594</c:v>
                </c:pt>
                <c:pt idx="5553">
                  <c:v>191.10676180360315</c:v>
                </c:pt>
                <c:pt idx="5554">
                  <c:v>196.14240773051279</c:v>
                </c:pt>
                <c:pt idx="5555">
                  <c:v>301.62316124886274</c:v>
                </c:pt>
                <c:pt idx="5556">
                  <c:v>136.57821500572027</c:v>
                </c:pt>
                <c:pt idx="5557">
                  <c:v>246.08140893149539</c:v>
                </c:pt>
                <c:pt idx="5558">
                  <c:v>190.58395355357789</c:v>
                </c:pt>
                <c:pt idx="5559">
                  <c:v>162.76269252528436</c:v>
                </c:pt>
                <c:pt idx="5560">
                  <c:v>167.80802116016275</c:v>
                </c:pt>
                <c:pt idx="5561">
                  <c:v>39.81201461981982</c:v>
                </c:pt>
                <c:pt idx="5562">
                  <c:v>244.05638941942016</c:v>
                </c:pt>
                <c:pt idx="5563">
                  <c:v>138.88293142343173</c:v>
                </c:pt>
                <c:pt idx="5564">
                  <c:v>199.84665232157568</c:v>
                </c:pt>
                <c:pt idx="5565">
                  <c:v>191.49859258475772</c:v>
                </c:pt>
                <c:pt idx="5566">
                  <c:v>143.62687852524687</c:v>
                </c:pt>
                <c:pt idx="5567">
                  <c:v>201.46447627637826</c:v>
                </c:pt>
                <c:pt idx="5568">
                  <c:v>180.22044105207897</c:v>
                </c:pt>
                <c:pt idx="5569">
                  <c:v>174.75313188668224</c:v>
                </c:pt>
                <c:pt idx="5570">
                  <c:v>140.5722450723988</c:v>
                </c:pt>
                <c:pt idx="5571">
                  <c:v>164.81461489063804</c:v>
                </c:pt>
                <c:pt idx="5572">
                  <c:v>82.061090324423276</c:v>
                </c:pt>
                <c:pt idx="5573">
                  <c:v>219.53838131565135</c:v>
                </c:pt>
                <c:pt idx="5574">
                  <c:v>205.54356342443498</c:v>
                </c:pt>
                <c:pt idx="5575">
                  <c:v>145.52874790722854</c:v>
                </c:pt>
                <c:pt idx="5576">
                  <c:v>221.58856427238788</c:v>
                </c:pt>
                <c:pt idx="5577">
                  <c:v>214.70694196039403</c:v>
                </c:pt>
                <c:pt idx="5578">
                  <c:v>244.00490292435279</c:v>
                </c:pt>
                <c:pt idx="5579">
                  <c:v>185.29394810655504</c:v>
                </c:pt>
                <c:pt idx="5580">
                  <c:v>174.16834270959953</c:v>
                </c:pt>
                <c:pt idx="5581">
                  <c:v>169.98147020756733</c:v>
                </c:pt>
                <c:pt idx="5582">
                  <c:v>118.55492675720598</c:v>
                </c:pt>
                <c:pt idx="5583">
                  <c:v>193.50088382423564</c:v>
                </c:pt>
                <c:pt idx="5584">
                  <c:v>240.31550128682284</c:v>
                </c:pt>
                <c:pt idx="5585">
                  <c:v>273.22163350589108</c:v>
                </c:pt>
                <c:pt idx="5586">
                  <c:v>290.69503671023995</c:v>
                </c:pt>
                <c:pt idx="5587">
                  <c:v>186.02415184403071</c:v>
                </c:pt>
                <c:pt idx="5588">
                  <c:v>136.10550172386866</c:v>
                </c:pt>
                <c:pt idx="5589">
                  <c:v>133.99994759281981</c:v>
                </c:pt>
                <c:pt idx="5590">
                  <c:v>120.53193859144812</c:v>
                </c:pt>
                <c:pt idx="5591">
                  <c:v>299.88560800091363</c:v>
                </c:pt>
                <c:pt idx="5592">
                  <c:v>198.21949354052776</c:v>
                </c:pt>
                <c:pt idx="5593">
                  <c:v>181.05153048934881</c:v>
                </c:pt>
                <c:pt idx="5594">
                  <c:v>139.0931679449568</c:v>
                </c:pt>
                <c:pt idx="5595">
                  <c:v>168.25713646510849</c:v>
                </c:pt>
                <c:pt idx="5596">
                  <c:v>205.85804850241402</c:v>
                </c:pt>
                <c:pt idx="5597">
                  <c:v>154.67734146994189</c:v>
                </c:pt>
                <c:pt idx="5598">
                  <c:v>143.14726558921393</c:v>
                </c:pt>
                <c:pt idx="5599">
                  <c:v>110.33436567202443</c:v>
                </c:pt>
                <c:pt idx="5600">
                  <c:v>155.96682305811555</c:v>
                </c:pt>
                <c:pt idx="5601">
                  <c:v>217.08616304720636</c:v>
                </c:pt>
                <c:pt idx="5602">
                  <c:v>280.04289833887015</c:v>
                </c:pt>
                <c:pt idx="5603">
                  <c:v>141.40333450966864</c:v>
                </c:pt>
                <c:pt idx="5604">
                  <c:v>215.60244749678532</c:v>
                </c:pt>
                <c:pt idx="5605">
                  <c:v>112.19205407513073</c:v>
                </c:pt>
                <c:pt idx="5606">
                  <c:v>174.78055656254583</c:v>
                </c:pt>
                <c:pt idx="5607">
                  <c:v>143.43542761678691</c:v>
                </c:pt>
                <c:pt idx="5608">
                  <c:v>221.19267487112666</c:v>
                </c:pt>
                <c:pt idx="5609">
                  <c:v>166.61223571616574</c:v>
                </c:pt>
                <c:pt idx="5610">
                  <c:v>180.13068756743451</c:v>
                </c:pt>
                <c:pt idx="5611">
                  <c:v>213.80737780389609</c:v>
                </c:pt>
                <c:pt idx="5612">
                  <c:v>233.0389752384508</c:v>
                </c:pt>
                <c:pt idx="5613">
                  <c:v>272.44469765690155</c:v>
                </c:pt>
                <c:pt idx="5614">
                  <c:v>304.87562344176695</c:v>
                </c:pt>
                <c:pt idx="5615">
                  <c:v>158.49290821250179</c:v>
                </c:pt>
                <c:pt idx="5616">
                  <c:v>247.8363562656159</c:v>
                </c:pt>
                <c:pt idx="5617">
                  <c:v>142.5470536557259</c:v>
                </c:pt>
                <c:pt idx="5618">
                  <c:v>116.46392567825387</c:v>
                </c:pt>
                <c:pt idx="5619">
                  <c:v>189.35117668632302</c:v>
                </c:pt>
                <c:pt idx="5620">
                  <c:v>183.2931643545453</c:v>
                </c:pt>
                <c:pt idx="5621">
                  <c:v>142.5572581862798</c:v>
                </c:pt>
                <c:pt idx="5622">
                  <c:v>100.00622114574071</c:v>
                </c:pt>
                <c:pt idx="5623">
                  <c:v>157.67990862485021</c:v>
                </c:pt>
                <c:pt idx="5624">
                  <c:v>320.88374882703647</c:v>
                </c:pt>
                <c:pt idx="5625">
                  <c:v>226.02939043252263</c:v>
                </c:pt>
                <c:pt idx="5626">
                  <c:v>192.40088181475585</c:v>
                </c:pt>
                <c:pt idx="5627">
                  <c:v>272.60657861887012</c:v>
                </c:pt>
                <c:pt idx="5628">
                  <c:v>276.47548722568899</c:v>
                </c:pt>
                <c:pt idx="5629">
                  <c:v>168.06875851187215</c:v>
                </c:pt>
                <c:pt idx="5630">
                  <c:v>235.1619814359583</c:v>
                </c:pt>
                <c:pt idx="5631">
                  <c:v>159.63888858976134</c:v>
                </c:pt>
                <c:pt idx="5632">
                  <c:v>175.60741343884729</c:v>
                </c:pt>
                <c:pt idx="5633">
                  <c:v>189.05373781279195</c:v>
                </c:pt>
                <c:pt idx="5634">
                  <c:v>219.67544671468204</c:v>
                </c:pt>
                <c:pt idx="5635">
                  <c:v>151.69355992809869</c:v>
                </c:pt>
                <c:pt idx="5636">
                  <c:v>204.83829121047165</c:v>
                </c:pt>
                <c:pt idx="5637">
                  <c:v>136.53333826339804</c:v>
                </c:pt>
                <c:pt idx="5638">
                  <c:v>201.91712837884552</c:v>
                </c:pt>
                <c:pt idx="5639">
                  <c:v>172.08551685114799</c:v>
                </c:pt>
                <c:pt idx="5640">
                  <c:v>185.78063463763101</c:v>
                </c:pt>
                <c:pt idx="5641">
                  <c:v>188.85567715158686</c:v>
                </c:pt>
                <c:pt idx="5642">
                  <c:v>121.72447713935981</c:v>
                </c:pt>
                <c:pt idx="5643">
                  <c:v>108.78501643644995</c:v>
                </c:pt>
                <c:pt idx="5644">
                  <c:v>151.57968664396321</c:v>
                </c:pt>
                <c:pt idx="5645">
                  <c:v>111.10967807297129</c:v>
                </c:pt>
                <c:pt idx="5646">
                  <c:v>69.304963289760053</c:v>
                </c:pt>
                <c:pt idx="5647">
                  <c:v>289.45333087875042</c:v>
                </c:pt>
                <c:pt idx="5648">
                  <c:v>127.63313225121237</c:v>
                </c:pt>
                <c:pt idx="5649">
                  <c:v>267.08778295840602</c:v>
                </c:pt>
                <c:pt idx="5650">
                  <c:v>181.92193056136603</c:v>
                </c:pt>
                <c:pt idx="5651">
                  <c:v>212.62573954998516</c:v>
                </c:pt>
                <c:pt idx="5652">
                  <c:v>170.98980538292381</c:v>
                </c:pt>
                <c:pt idx="5653">
                  <c:v>189.97875531538739</c:v>
                </c:pt>
                <c:pt idx="5654">
                  <c:v>94.844120212364942</c:v>
                </c:pt>
                <c:pt idx="5655">
                  <c:v>202.68559910589829</c:v>
                </c:pt>
                <c:pt idx="5656">
                  <c:v>239.39106358709978</c:v>
                </c:pt>
                <c:pt idx="5657">
                  <c:v>283.89881936134771</c:v>
                </c:pt>
                <c:pt idx="5658">
                  <c:v>126.43560739859822</c:v>
                </c:pt>
                <c:pt idx="5659">
                  <c:v>230.36492439103313</c:v>
                </c:pt>
                <c:pt idx="5660">
                  <c:v>233.77486104407581</c:v>
                </c:pt>
                <c:pt idx="5661">
                  <c:v>69.99376910214778</c:v>
                </c:pt>
                <c:pt idx="5662">
                  <c:v>272.20349966199137</c:v>
                </c:pt>
                <c:pt idx="5663">
                  <c:v>124.26737657704507</c:v>
                </c:pt>
                <c:pt idx="5664">
                  <c:v>114.63464761589421</c:v>
                </c:pt>
                <c:pt idx="5665">
                  <c:v>199.46427232724091</c:v>
                </c:pt>
                <c:pt idx="5666">
                  <c:v>187.28719442122383</c:v>
                </c:pt>
                <c:pt idx="5667">
                  <c:v>106.88477050251095</c:v>
                </c:pt>
                <c:pt idx="5668">
                  <c:v>189.10928292796598</c:v>
                </c:pt>
                <c:pt idx="5669">
                  <c:v>108.70210462569958</c:v>
                </c:pt>
                <c:pt idx="5670">
                  <c:v>194.12411393175717</c:v>
                </c:pt>
                <c:pt idx="5671">
                  <c:v>139.92727235716302</c:v>
                </c:pt>
                <c:pt idx="5672">
                  <c:v>140.98123801857582</c:v>
                </c:pt>
                <c:pt idx="5673">
                  <c:v>78.642108746571466</c:v>
                </c:pt>
                <c:pt idx="5674">
                  <c:v>215.9467344424047</c:v>
                </c:pt>
                <c:pt idx="5675">
                  <c:v>229.41439556205296</c:v>
                </c:pt>
                <c:pt idx="5676">
                  <c:v>128.44601587828947</c:v>
                </c:pt>
                <c:pt idx="5677">
                  <c:v>239.51421371719334</c:v>
                </c:pt>
                <c:pt idx="5678">
                  <c:v>131.75796584589989</c:v>
                </c:pt>
                <c:pt idx="5679">
                  <c:v>227.1426119474927</c:v>
                </c:pt>
                <c:pt idx="5680">
                  <c:v>88.604513620957732</c:v>
                </c:pt>
                <c:pt idx="5681">
                  <c:v>120.37771102739498</c:v>
                </c:pt>
                <c:pt idx="5682">
                  <c:v>182.39441192206868</c:v>
                </c:pt>
                <c:pt idx="5683">
                  <c:v>163.29466166069324</c:v>
                </c:pt>
                <c:pt idx="5684">
                  <c:v>132.89924981989316</c:v>
                </c:pt>
                <c:pt idx="5685">
                  <c:v>200.99222683682456</c:v>
                </c:pt>
                <c:pt idx="5686">
                  <c:v>80.746561252162792</c:v>
                </c:pt>
                <c:pt idx="5687">
                  <c:v>173.99550347334298</c:v>
                </c:pt>
                <c:pt idx="5688">
                  <c:v>139.36173263544333</c:v>
                </c:pt>
                <c:pt idx="5689">
                  <c:v>174.0072734716523</c:v>
                </c:pt>
                <c:pt idx="5690">
                  <c:v>213.06731741758995</c:v>
                </c:pt>
                <c:pt idx="5691">
                  <c:v>198.75279622254311</c:v>
                </c:pt>
                <c:pt idx="5692">
                  <c:v>214.04103836146533</c:v>
                </c:pt>
                <c:pt idx="5693">
                  <c:v>131.9467496611469</c:v>
                </c:pt>
                <c:pt idx="5694">
                  <c:v>203.88068878644845</c:v>
                </c:pt>
                <c:pt idx="5695">
                  <c:v>155.70498408094863</c:v>
                </c:pt>
                <c:pt idx="5696">
                  <c:v>248.5132181388326</c:v>
                </c:pt>
                <c:pt idx="5697">
                  <c:v>134.25135011828388</c:v>
                </c:pt>
                <c:pt idx="5698">
                  <c:v>335.75453289784491</c:v>
                </c:pt>
                <c:pt idx="5699">
                  <c:v>212.54433522670297</c:v>
                </c:pt>
                <c:pt idx="5700">
                  <c:v>136.3141727776383</c:v>
                </c:pt>
                <c:pt idx="5701">
                  <c:v>197.5763761944836</c:v>
                </c:pt>
                <c:pt idx="5702">
                  <c:v>236.25293852062896</c:v>
                </c:pt>
                <c:pt idx="5703">
                  <c:v>110.83670688065467</c:v>
                </c:pt>
                <c:pt idx="5704">
                  <c:v>182.2928884391149</c:v>
                </c:pt>
                <c:pt idx="5705">
                  <c:v>251.8092815077398</c:v>
                </c:pt>
                <c:pt idx="5706">
                  <c:v>131.05767993663903</c:v>
                </c:pt>
                <c:pt idx="5707">
                  <c:v>262.47649475379148</c:v>
                </c:pt>
                <c:pt idx="5708">
                  <c:v>237.95431206934154</c:v>
                </c:pt>
                <c:pt idx="5709">
                  <c:v>157.18939539481653</c:v>
                </c:pt>
                <c:pt idx="5710">
                  <c:v>212.32470589864533</c:v>
                </c:pt>
                <c:pt idx="5711">
                  <c:v>150.77874695605715</c:v>
                </c:pt>
                <c:pt idx="5712">
                  <c:v>181.99608734874346</c:v>
                </c:pt>
                <c:pt idx="5713">
                  <c:v>118.39339367696084</c:v>
                </c:pt>
                <c:pt idx="5714">
                  <c:v>138.25894757217611</c:v>
                </c:pt>
                <c:pt idx="5715">
                  <c:v>174.09372207992419</c:v>
                </c:pt>
                <c:pt idx="5716">
                  <c:v>105.3812256938545</c:v>
                </c:pt>
                <c:pt idx="5717">
                  <c:v>227.04103048425168</c:v>
                </c:pt>
                <c:pt idx="5718">
                  <c:v>139.12552094523562</c:v>
                </c:pt>
                <c:pt idx="5719">
                  <c:v>148.87780525867129</c:v>
                </c:pt>
                <c:pt idx="5720">
                  <c:v>175.3841893329809</c:v>
                </c:pt>
                <c:pt idx="5721">
                  <c:v>115.29446328466292</c:v>
                </c:pt>
                <c:pt idx="5722">
                  <c:v>90.702704255527351</c:v>
                </c:pt>
                <c:pt idx="5723">
                  <c:v>199.99827077270311</c:v>
                </c:pt>
                <c:pt idx="5724">
                  <c:v>110.45310930028791</c:v>
                </c:pt>
                <c:pt idx="5725">
                  <c:v>227.79836899615475</c:v>
                </c:pt>
                <c:pt idx="5726">
                  <c:v>169.73076344555011</c:v>
                </c:pt>
                <c:pt idx="5727">
                  <c:v>243.60391125781462</c:v>
                </c:pt>
                <c:pt idx="5728">
                  <c:v>119.28223148031975</c:v>
                </c:pt>
                <c:pt idx="5729">
                  <c:v>217.53991677513113</c:v>
                </c:pt>
                <c:pt idx="5730">
                  <c:v>191.29061729443492</c:v>
                </c:pt>
                <c:pt idx="5731">
                  <c:v>110.8564201783156</c:v>
                </c:pt>
                <c:pt idx="5732">
                  <c:v>164.34091594390338</c:v>
                </c:pt>
                <c:pt idx="5733">
                  <c:v>200.39491391769843</c:v>
                </c:pt>
                <c:pt idx="5734">
                  <c:v>152.17015788919525</c:v>
                </c:pt>
                <c:pt idx="5735">
                  <c:v>210.79379439441254</c:v>
                </c:pt>
                <c:pt idx="5736">
                  <c:v>201.08140051859664</c:v>
                </c:pt>
                <c:pt idx="5737">
                  <c:v>227.96210532731493</c:v>
                </c:pt>
                <c:pt idx="5738">
                  <c:v>246.52646561633446</c:v>
                </c:pt>
                <c:pt idx="5739">
                  <c:v>76.563167567364872</c:v>
                </c:pt>
                <c:pt idx="5740">
                  <c:v>241.81753860801109</c:v>
                </c:pt>
                <c:pt idx="5741">
                  <c:v>158.13418417536013</c:v>
                </c:pt>
                <c:pt idx="5742">
                  <c:v>147.69918197969673</c:v>
                </c:pt>
                <c:pt idx="5743">
                  <c:v>266.60538696858566</c:v>
                </c:pt>
                <c:pt idx="5744">
                  <c:v>106.54500601929612</c:v>
                </c:pt>
                <c:pt idx="5745">
                  <c:v>210.70021421081037</c:v>
                </c:pt>
                <c:pt idx="5746">
                  <c:v>173.45698256547621</c:v>
                </c:pt>
                <c:pt idx="5747">
                  <c:v>196.18345777387731</c:v>
                </c:pt>
                <c:pt idx="5748">
                  <c:v>172.90982259481098</c:v>
                </c:pt>
                <c:pt idx="5749">
                  <c:v>155.31529857042187</c:v>
                </c:pt>
                <c:pt idx="5750">
                  <c:v>115.67643741698703</c:v>
                </c:pt>
                <c:pt idx="5751">
                  <c:v>239.21457159274723</c:v>
                </c:pt>
                <c:pt idx="5752">
                  <c:v>196.22033323656069</c:v>
                </c:pt>
                <c:pt idx="5753">
                  <c:v>136.35928144110949</c:v>
                </c:pt>
                <c:pt idx="5754">
                  <c:v>177.76961431052769</c:v>
                </c:pt>
                <c:pt idx="5755">
                  <c:v>221.73560228082351</c:v>
                </c:pt>
                <c:pt idx="5756">
                  <c:v>158.40332866871904</c:v>
                </c:pt>
                <c:pt idx="5757">
                  <c:v>227.70768782691448</c:v>
                </c:pt>
                <c:pt idx="5758">
                  <c:v>239.73824954708107</c:v>
                </c:pt>
                <c:pt idx="5759">
                  <c:v>87.108158367918804</c:v>
                </c:pt>
                <c:pt idx="5760">
                  <c:v>176.2531978781044</c:v>
                </c:pt>
                <c:pt idx="5761">
                  <c:v>166.80194721600856</c:v>
                </c:pt>
                <c:pt idx="5762">
                  <c:v>190.82329617929645</c:v>
                </c:pt>
                <c:pt idx="5763">
                  <c:v>191.71080043604888</c:v>
                </c:pt>
                <c:pt idx="5764">
                  <c:v>276.24263839214109</c:v>
                </c:pt>
                <c:pt idx="5765">
                  <c:v>232.03092996453051</c:v>
                </c:pt>
                <c:pt idx="5766">
                  <c:v>85.483782640658319</c:v>
                </c:pt>
                <c:pt idx="5767">
                  <c:v>272.26379916071892</c:v>
                </c:pt>
                <c:pt idx="5768">
                  <c:v>168.17300706832611</c:v>
                </c:pt>
                <c:pt idx="5769">
                  <c:v>208.90456471504876</c:v>
                </c:pt>
                <c:pt idx="5770">
                  <c:v>152.77495026537508</c:v>
                </c:pt>
                <c:pt idx="5771">
                  <c:v>155.06499767041532</c:v>
                </c:pt>
                <c:pt idx="5772">
                  <c:v>204.31252596579725</c:v>
                </c:pt>
                <c:pt idx="5773">
                  <c:v>207.2520105681906</c:v>
                </c:pt>
                <c:pt idx="5774">
                  <c:v>191.14270958169072</c:v>
                </c:pt>
                <c:pt idx="5775">
                  <c:v>190.60789941220719</c:v>
                </c:pt>
                <c:pt idx="5776">
                  <c:v>211.45650907754316</c:v>
                </c:pt>
                <c:pt idx="5777">
                  <c:v>129.1178914468037</c:v>
                </c:pt>
                <c:pt idx="5778">
                  <c:v>244.64454145316267</c:v>
                </c:pt>
                <c:pt idx="5779">
                  <c:v>133.04246112937108</c:v>
                </c:pt>
                <c:pt idx="5780">
                  <c:v>201.21748025274428</c:v>
                </c:pt>
                <c:pt idx="5781">
                  <c:v>152.26976802267018</c:v>
                </c:pt>
                <c:pt idx="5782">
                  <c:v>177.80475036459393</c:v>
                </c:pt>
                <c:pt idx="5783">
                  <c:v>133.41086787448148</c:v>
                </c:pt>
                <c:pt idx="5784">
                  <c:v>140.61422280035913</c:v>
                </c:pt>
                <c:pt idx="5785">
                  <c:v>168.48940549578401</c:v>
                </c:pt>
                <c:pt idx="5786">
                  <c:v>151.95713831388275</c:v>
                </c:pt>
                <c:pt idx="5787">
                  <c:v>199.70784751392785</c:v>
                </c:pt>
                <c:pt idx="5788">
                  <c:v>308.26723832404241</c:v>
                </c:pt>
                <c:pt idx="5789">
                  <c:v>255.15752713516122</c:v>
                </c:pt>
                <c:pt idx="5790">
                  <c:v>86.381317487102933</c:v>
                </c:pt>
                <c:pt idx="5791">
                  <c:v>101.03131262410898</c:v>
                </c:pt>
                <c:pt idx="5792">
                  <c:v>146.28492681338685</c:v>
                </c:pt>
                <c:pt idx="5793">
                  <c:v>176.63650555703498</c:v>
                </c:pt>
                <c:pt idx="5794">
                  <c:v>84.352471276069991</c:v>
                </c:pt>
                <c:pt idx="5795">
                  <c:v>163.23291265478474</c:v>
                </c:pt>
                <c:pt idx="5796">
                  <c:v>232.64528908810462</c:v>
                </c:pt>
                <c:pt idx="5797">
                  <c:v>226.06464244716335</c:v>
                </c:pt>
                <c:pt idx="5798">
                  <c:v>180.51695224101422</c:v>
                </c:pt>
                <c:pt idx="5799">
                  <c:v>220.65972007083474</c:v>
                </c:pt>
                <c:pt idx="5800">
                  <c:v>97.160780569247436</c:v>
                </c:pt>
                <c:pt idx="5801">
                  <c:v>271.62949481833493</c:v>
                </c:pt>
                <c:pt idx="5802">
                  <c:v>174.82369389625092</c:v>
                </c:pt>
                <c:pt idx="5803">
                  <c:v>211.70228751514514</c:v>
                </c:pt>
                <c:pt idx="5804">
                  <c:v>218.17712013187702</c:v>
                </c:pt>
                <c:pt idx="5805">
                  <c:v>126.39490523695713</c:v>
                </c:pt>
                <c:pt idx="5806">
                  <c:v>227.26228326035198</c:v>
                </c:pt>
                <c:pt idx="5807">
                  <c:v>102.94187904917635</c:v>
                </c:pt>
                <c:pt idx="5808">
                  <c:v>86.191605987260118</c:v>
                </c:pt>
                <c:pt idx="5809">
                  <c:v>72.67384989943821</c:v>
                </c:pt>
                <c:pt idx="5810">
                  <c:v>290.77760063926689</c:v>
                </c:pt>
                <c:pt idx="5811">
                  <c:v>103.82201980944956</c:v>
                </c:pt>
                <c:pt idx="5812">
                  <c:v>119.36143255268689</c:v>
                </c:pt>
                <c:pt idx="5813">
                  <c:v>227.05297442342271</c:v>
                </c:pt>
                <c:pt idx="5814">
                  <c:v>168.51340933470055</c:v>
                </c:pt>
                <c:pt idx="5815">
                  <c:v>144.87878888729028</c:v>
                </c:pt>
                <c:pt idx="5816">
                  <c:v>154.04871919570724</c:v>
                </c:pt>
                <c:pt idx="5817">
                  <c:v>228.34593482883065</c:v>
                </c:pt>
                <c:pt idx="5818">
                  <c:v>176.05757238896331</c:v>
                </c:pt>
                <c:pt idx="5819">
                  <c:v>175.38813199251308</c:v>
                </c:pt>
                <c:pt idx="5820">
                  <c:v>191.47058810602175</c:v>
                </c:pt>
                <c:pt idx="5821">
                  <c:v>223.55641522124643</c:v>
                </c:pt>
                <c:pt idx="5822">
                  <c:v>124.7048958245432</c:v>
                </c:pt>
                <c:pt idx="5823">
                  <c:v>173.85803221230162</c:v>
                </c:pt>
                <c:pt idx="5824">
                  <c:v>150.47481429035543</c:v>
                </c:pt>
                <c:pt idx="5825">
                  <c:v>223.91148650029209</c:v>
                </c:pt>
                <c:pt idx="5826">
                  <c:v>214.42712909418333</c:v>
                </c:pt>
                <c:pt idx="5827">
                  <c:v>138.56357600132469</c:v>
                </c:pt>
                <c:pt idx="5828">
                  <c:v>253.99838523269864</c:v>
                </c:pt>
                <c:pt idx="5829">
                  <c:v>109.38001014408655</c:v>
                </c:pt>
                <c:pt idx="5830">
                  <c:v>168.56541765235306</c:v>
                </c:pt>
                <c:pt idx="5831">
                  <c:v>158.62075474586163</c:v>
                </c:pt>
                <c:pt idx="5832">
                  <c:v>168.84928913867043</c:v>
                </c:pt>
                <c:pt idx="5833">
                  <c:v>161.65984948172991</c:v>
                </c:pt>
                <c:pt idx="5834">
                  <c:v>151.22357171974727</c:v>
                </c:pt>
                <c:pt idx="5835">
                  <c:v>233.1329033037764</c:v>
                </c:pt>
                <c:pt idx="5836">
                  <c:v>206.83443653950235</c:v>
                </c:pt>
                <c:pt idx="5837">
                  <c:v>150.4378808473848</c:v>
                </c:pt>
                <c:pt idx="5838">
                  <c:v>163.12993966465001</c:v>
                </c:pt>
                <c:pt idx="5839">
                  <c:v>175.03537992495694</c:v>
                </c:pt>
                <c:pt idx="5840">
                  <c:v>100.32511272554984</c:v>
                </c:pt>
                <c:pt idx="5841">
                  <c:v>155.2583039480669</c:v>
                </c:pt>
                <c:pt idx="5842">
                  <c:v>253.68691512965597</c:v>
                </c:pt>
                <c:pt idx="5843">
                  <c:v>245.15302857224015</c:v>
                </c:pt>
                <c:pt idx="5844">
                  <c:v>143.90808291835128</c:v>
                </c:pt>
                <c:pt idx="5845">
                  <c:v>237.19430646422552</c:v>
                </c:pt>
                <c:pt idx="5846">
                  <c:v>142.44987869431498</c:v>
                </c:pt>
                <c:pt idx="5847">
                  <c:v>152.25167817305191</c:v>
                </c:pt>
                <c:pt idx="5848">
                  <c:v>175.94022028759355</c:v>
                </c:pt>
                <c:pt idx="5849">
                  <c:v>258.32812116248533</c:v>
                </c:pt>
                <c:pt idx="5850">
                  <c:v>223.08631105232053</c:v>
                </c:pt>
                <c:pt idx="5851">
                  <c:v>122.75443896185607</c:v>
                </c:pt>
                <c:pt idx="5852">
                  <c:v>203.95467163296416</c:v>
                </c:pt>
                <c:pt idx="5853">
                  <c:v>71.91175700398162</c:v>
                </c:pt>
                <c:pt idx="5854">
                  <c:v>212.08652287867153</c:v>
                </c:pt>
                <c:pt idx="5855">
                  <c:v>231.39163931744406</c:v>
                </c:pt>
                <c:pt idx="5856">
                  <c:v>244.45332246585167</c:v>
                </c:pt>
                <c:pt idx="5857">
                  <c:v>193.9782355290663</c:v>
                </c:pt>
                <c:pt idx="5858">
                  <c:v>160.08174202368536</c:v>
                </c:pt>
                <c:pt idx="5859">
                  <c:v>184.85480541101424</c:v>
                </c:pt>
                <c:pt idx="5860">
                  <c:v>126.19116250760271</c:v>
                </c:pt>
                <c:pt idx="5861">
                  <c:v>103.65503658220405</c:v>
                </c:pt>
                <c:pt idx="5862">
                  <c:v>212.40576234020409</c:v>
                </c:pt>
                <c:pt idx="5863">
                  <c:v>249.82473223615671</c:v>
                </c:pt>
                <c:pt idx="5864">
                  <c:v>231.77558477953426</c:v>
                </c:pt>
                <c:pt idx="5865">
                  <c:v>112.71712355635827</c:v>
                </c:pt>
                <c:pt idx="5866">
                  <c:v>173.83443423539575</c:v>
                </c:pt>
                <c:pt idx="5867">
                  <c:v>243.20686225080863</c:v>
                </c:pt>
                <c:pt idx="5868">
                  <c:v>91.662625891040079</c:v>
                </c:pt>
                <c:pt idx="5869">
                  <c:v>196.9896156876348</c:v>
                </c:pt>
                <c:pt idx="5870">
                  <c:v>247.69488436475513</c:v>
                </c:pt>
                <c:pt idx="5871">
                  <c:v>288.08824299601838</c:v>
                </c:pt>
                <c:pt idx="5872">
                  <c:v>169.77053792259539</c:v>
                </c:pt>
                <c:pt idx="5873">
                  <c:v>175.61529875791166</c:v>
                </c:pt>
                <c:pt idx="5874">
                  <c:v>208.95500756494584</c:v>
                </c:pt>
                <c:pt idx="5875">
                  <c:v>258.2140159572009</c:v>
                </c:pt>
                <c:pt idx="5876">
                  <c:v>178.2732890657644</c:v>
                </c:pt>
                <c:pt idx="5877">
                  <c:v>154.66852846628171</c:v>
                </c:pt>
                <c:pt idx="5878">
                  <c:v>188.58247403812129</c:v>
                </c:pt>
                <c:pt idx="5879">
                  <c:v>206.85681693037623</c:v>
                </c:pt>
                <c:pt idx="5880">
                  <c:v>228.0532503388531</c:v>
                </c:pt>
                <c:pt idx="5881">
                  <c:v>197.37779371069337</c:v>
                </c:pt>
                <c:pt idx="5882">
                  <c:v>233.29432042344706</c:v>
                </c:pt>
                <c:pt idx="5883">
                  <c:v>137.79359778680373</c:v>
                </c:pt>
                <c:pt idx="5884">
                  <c:v>235.14795020644669</c:v>
                </c:pt>
                <c:pt idx="5885">
                  <c:v>94.717955107335001</c:v>
                </c:pt>
                <c:pt idx="5886">
                  <c:v>198.48173837970535</c:v>
                </c:pt>
                <c:pt idx="5887">
                  <c:v>80.355078352731653</c:v>
                </c:pt>
                <c:pt idx="5888">
                  <c:v>281.78323464060668</c:v>
                </c:pt>
                <c:pt idx="5889">
                  <c:v>180.3686966465466</c:v>
                </c:pt>
                <c:pt idx="5890">
                  <c:v>138.893715756858</c:v>
                </c:pt>
                <c:pt idx="5891">
                  <c:v>173.86191689154657</c:v>
                </c:pt>
                <c:pt idx="5892">
                  <c:v>177.48452523817832</c:v>
                </c:pt>
                <c:pt idx="5893">
                  <c:v>113.90966210426996</c:v>
                </c:pt>
                <c:pt idx="5894">
                  <c:v>213.95824251128943</c:v>
                </c:pt>
                <c:pt idx="5895">
                  <c:v>278.6889426712878</c:v>
                </c:pt>
                <c:pt idx="5896">
                  <c:v>142.43967416376108</c:v>
                </c:pt>
                <c:pt idx="5897">
                  <c:v>216.62510380308959</c:v>
                </c:pt>
                <c:pt idx="5898">
                  <c:v>168.74938910375931</c:v>
                </c:pt>
                <c:pt idx="5899">
                  <c:v>212.39625357309706</c:v>
                </c:pt>
                <c:pt idx="5900">
                  <c:v>167.43833884873311</c:v>
                </c:pt>
                <c:pt idx="5901">
                  <c:v>196.22033323656069</c:v>
                </c:pt>
                <c:pt idx="5902">
                  <c:v>166.45464529545279</c:v>
                </c:pt>
                <c:pt idx="5903">
                  <c:v>453.58531951904297</c:v>
                </c:pt>
                <c:pt idx="5904">
                  <c:v>147.00968040386215</c:v>
                </c:pt>
                <c:pt idx="5905">
                  <c:v>152.96367610033485</c:v>
                </c:pt>
                <c:pt idx="5906">
                  <c:v>122.34231508016819</c:v>
                </c:pt>
                <c:pt idx="5907">
                  <c:v>115.27695323791704</c:v>
                </c:pt>
                <c:pt idx="5908">
                  <c:v>160.01436892991478</c:v>
                </c:pt>
                <c:pt idx="5909">
                  <c:v>253.67578291450627</c:v>
                </c:pt>
                <c:pt idx="5910">
                  <c:v>156.78341742357588</c:v>
                </c:pt>
                <c:pt idx="5911">
                  <c:v>29.529558559879661</c:v>
                </c:pt>
                <c:pt idx="5912">
                  <c:v>84.890528341638856</c:v>
                </c:pt>
                <c:pt idx="5913">
                  <c:v>139.99626889897627</c:v>
                </c:pt>
                <c:pt idx="5914">
                  <c:v>275.46709407004528</c:v>
                </c:pt>
                <c:pt idx="5915">
                  <c:v>243.27411938400473</c:v>
                </c:pt>
                <c:pt idx="5916">
                  <c:v>214.38300609559519</c:v>
                </c:pt>
                <c:pt idx="5917">
                  <c:v>149.84050994797144</c:v>
                </c:pt>
                <c:pt idx="5918">
                  <c:v>268.28495992929675</c:v>
                </c:pt>
                <c:pt idx="5919">
                  <c:v>262.03236575354822</c:v>
                </c:pt>
                <c:pt idx="5920">
                  <c:v>255.01930213038577</c:v>
                </c:pt>
                <c:pt idx="5921">
                  <c:v>182.26157908400637</c:v>
                </c:pt>
                <c:pt idx="5922">
                  <c:v>180.45062279241392</c:v>
                </c:pt>
                <c:pt idx="5923">
                  <c:v>206.61515509316814</c:v>
                </c:pt>
                <c:pt idx="5924">
                  <c:v>257.43916739855194</c:v>
                </c:pt>
                <c:pt idx="5925">
                  <c:v>168.21307144680759</c:v>
                </c:pt>
                <c:pt idx="5926">
                  <c:v>293.39645425323397</c:v>
                </c:pt>
                <c:pt idx="5927">
                  <c:v>121.61199538211804</c:v>
                </c:pt>
                <c:pt idx="5928">
                  <c:v>292.09398508071899</c:v>
                </c:pt>
                <c:pt idx="5929">
                  <c:v>163.61540860969399</c:v>
                </c:pt>
                <c:pt idx="5930">
                  <c:v>167.90032577744569</c:v>
                </c:pt>
                <c:pt idx="5931">
                  <c:v>252.88701908692019</c:v>
                </c:pt>
                <c:pt idx="5932">
                  <c:v>169.94563839005423</c:v>
                </c:pt>
                <c:pt idx="5933">
                  <c:v>192.93598188567557</c:v>
                </c:pt>
                <c:pt idx="5934">
                  <c:v>106.36851402494358</c:v>
                </c:pt>
                <c:pt idx="5935">
                  <c:v>89.447315076249652</c:v>
                </c:pt>
                <c:pt idx="5936">
                  <c:v>145.17495219450211</c:v>
                </c:pt>
                <c:pt idx="5937">
                  <c:v>91.469667495111935</c:v>
                </c:pt>
                <c:pt idx="5938">
                  <c:v>210.69093736485229</c:v>
                </c:pt>
                <c:pt idx="5939">
                  <c:v>276.0121087700827</c:v>
                </c:pt>
                <c:pt idx="5940">
                  <c:v>159.44865526733338</c:v>
                </c:pt>
                <c:pt idx="5941">
                  <c:v>167.69153876310156</c:v>
                </c:pt>
                <c:pt idx="5942">
                  <c:v>205.36237502681615</c:v>
                </c:pt>
                <c:pt idx="5943">
                  <c:v>241.34036084404215</c:v>
                </c:pt>
                <c:pt idx="5944">
                  <c:v>147.44604004561552</c:v>
                </c:pt>
                <c:pt idx="5945">
                  <c:v>166.30505615437869</c:v>
                </c:pt>
                <c:pt idx="5946">
                  <c:v>150.46553744439734</c:v>
                </c:pt>
                <c:pt idx="5947">
                  <c:v>101.64659943227889</c:v>
                </c:pt>
                <c:pt idx="5948">
                  <c:v>41.129326745867729</c:v>
                </c:pt>
                <c:pt idx="5949">
                  <c:v>315.39742212742567</c:v>
                </c:pt>
                <c:pt idx="5950">
                  <c:v>103.90527950192336</c:v>
                </c:pt>
                <c:pt idx="5951">
                  <c:v>208.11093054333469</c:v>
                </c:pt>
                <c:pt idx="5952">
                  <c:v>205.65859631431522</c:v>
                </c:pt>
                <c:pt idx="5953">
                  <c:v>110.40371009556111</c:v>
                </c:pt>
                <c:pt idx="5954">
                  <c:v>132.68970906181494</c:v>
                </c:pt>
                <c:pt idx="5955">
                  <c:v>204.36064960420481</c:v>
                </c:pt>
                <c:pt idx="5956">
                  <c:v>186.11448513154755</c:v>
                </c:pt>
                <c:pt idx="5957">
                  <c:v>125.21465850993991</c:v>
                </c:pt>
                <c:pt idx="5958">
                  <c:v>150.85226596027496</c:v>
                </c:pt>
                <c:pt idx="5959">
                  <c:v>124.95003647898557</c:v>
                </c:pt>
                <c:pt idx="5960">
                  <c:v>99.54933648230508</c:v>
                </c:pt>
                <c:pt idx="5961">
                  <c:v>158.26666913169902</c:v>
                </c:pt>
                <c:pt idx="5962">
                  <c:v>173.76364030467812</c:v>
                </c:pt>
                <c:pt idx="5963">
                  <c:v>198.89902250695741</c:v>
                </c:pt>
                <c:pt idx="5964">
                  <c:v>217.3764123651199</c:v>
                </c:pt>
                <c:pt idx="5965">
                  <c:v>222.73065997040248</c:v>
                </c:pt>
                <c:pt idx="5966">
                  <c:v>175.88148625662143</c:v>
                </c:pt>
                <c:pt idx="5967">
                  <c:v>219.15478373528458</c:v>
                </c:pt>
                <c:pt idx="5968">
                  <c:v>191.63873093901202</c:v>
                </c:pt>
                <c:pt idx="5969">
                  <c:v>157.92441149613296</c:v>
                </c:pt>
                <c:pt idx="5970">
                  <c:v>231.90638830754324</c:v>
                </c:pt>
                <c:pt idx="5971">
                  <c:v>218.31673666354618</c:v>
                </c:pt>
                <c:pt idx="5972">
                  <c:v>81.157989370403811</c:v>
                </c:pt>
                <c:pt idx="5973">
                  <c:v>159.03745907024131</c:v>
                </c:pt>
                <c:pt idx="5974">
                  <c:v>123.26431760782725</c:v>
                </c:pt>
                <c:pt idx="5975">
                  <c:v>136.75737409328576</c:v>
                </c:pt>
                <c:pt idx="5976">
                  <c:v>142.4345139181969</c:v>
                </c:pt>
                <c:pt idx="5977">
                  <c:v>150.29008909521508</c:v>
                </c:pt>
                <c:pt idx="5978">
                  <c:v>206.3204992734245</c:v>
                </c:pt>
                <c:pt idx="5979">
                  <c:v>143.08139998291153</c:v>
                </c:pt>
                <c:pt idx="5980">
                  <c:v>153.99989979385282</c:v>
                </c:pt>
                <c:pt idx="5981">
                  <c:v>167.00754531455459</c:v>
                </c:pt>
                <c:pt idx="5982">
                  <c:v>197.40672587402514</c:v>
                </c:pt>
                <c:pt idx="5983">
                  <c:v>189.60524630500004</c:v>
                </c:pt>
                <c:pt idx="5984">
                  <c:v>212.27698812224844</c:v>
                </c:pt>
                <c:pt idx="5985">
                  <c:v>95.358521320740692</c:v>
                </c:pt>
                <c:pt idx="5986">
                  <c:v>269.09900316211861</c:v>
                </c:pt>
                <c:pt idx="5987">
                  <c:v>175.66614746981941</c:v>
                </c:pt>
                <c:pt idx="5988">
                  <c:v>165.01847358056693</c:v>
                </c:pt>
                <c:pt idx="5989">
                  <c:v>159.37246916990262</c:v>
                </c:pt>
                <c:pt idx="5990">
                  <c:v>213.86570597285754</c:v>
                </c:pt>
                <c:pt idx="5991">
                  <c:v>259.20246389403474</c:v>
                </c:pt>
                <c:pt idx="5992">
                  <c:v>252.54215233842842</c:v>
                </c:pt>
                <c:pt idx="5993">
                  <c:v>175.30579998463509</c:v>
                </c:pt>
                <c:pt idx="5994">
                  <c:v>160.07750946271699</c:v>
                </c:pt>
                <c:pt idx="5995">
                  <c:v>214.42712909418333</c:v>
                </c:pt>
                <c:pt idx="5996">
                  <c:v>125.38117789488751</c:v>
                </c:pt>
                <c:pt idx="5997">
                  <c:v>163.06395809777314</c:v>
                </c:pt>
                <c:pt idx="5998">
                  <c:v>164.34909116440394</c:v>
                </c:pt>
                <c:pt idx="5999">
                  <c:v>100.8627059488208</c:v>
                </c:pt>
                <c:pt idx="6000">
                  <c:v>78.44451192766428</c:v>
                </c:pt>
                <c:pt idx="6001">
                  <c:v>139.75170804740628</c:v>
                </c:pt>
                <c:pt idx="6002">
                  <c:v>193.88511918776203</c:v>
                </c:pt>
                <c:pt idx="6003">
                  <c:v>167.35386157022731</c:v>
                </c:pt>
                <c:pt idx="6004">
                  <c:v>283.99205166322645</c:v>
                </c:pt>
                <c:pt idx="6005">
                  <c:v>142.92404148334754</c:v>
                </c:pt>
                <c:pt idx="6006">
                  <c:v>167.22908799209108</c:v>
                </c:pt>
                <c:pt idx="6007">
                  <c:v>260.26164778129896</c:v>
                </c:pt>
                <c:pt idx="6008">
                  <c:v>133.65310951456195</c:v>
                </c:pt>
                <c:pt idx="6009">
                  <c:v>166.28887965423928</c:v>
                </c:pt>
                <c:pt idx="6010">
                  <c:v>247.60084033885505</c:v>
                </c:pt>
                <c:pt idx="6011">
                  <c:v>191.29061729443492</c:v>
                </c:pt>
                <c:pt idx="6012">
                  <c:v>163.28642845990544</c:v>
                </c:pt>
                <c:pt idx="6013">
                  <c:v>191.50659386439656</c:v>
                </c:pt>
                <c:pt idx="6014">
                  <c:v>192.91586272600398</c:v>
                </c:pt>
                <c:pt idx="6015">
                  <c:v>268.56558451952878</c:v>
                </c:pt>
                <c:pt idx="6016">
                  <c:v>101.82378719007829</c:v>
                </c:pt>
                <c:pt idx="6017">
                  <c:v>199.7835697690607</c:v>
                </c:pt>
                <c:pt idx="6018">
                  <c:v>162.13766502885846</c:v>
                </c:pt>
                <c:pt idx="6019">
                  <c:v>216.68070689855085</c:v>
                </c:pt>
                <c:pt idx="6020">
                  <c:v>185.72955400457431</c:v>
                </c:pt>
                <c:pt idx="6021">
                  <c:v>273.53449513582746</c:v>
                </c:pt>
                <c:pt idx="6022">
                  <c:v>216.89326263156545</c:v>
                </c:pt>
                <c:pt idx="6023">
                  <c:v>193.6100027248176</c:v>
                </c:pt>
                <c:pt idx="6024">
                  <c:v>191.67873733720626</c:v>
                </c:pt>
                <c:pt idx="6025">
                  <c:v>286.7959783540573</c:v>
                </c:pt>
                <c:pt idx="6026">
                  <c:v>203.51123839616776</c:v>
                </c:pt>
                <c:pt idx="6027">
                  <c:v>213.85602326488879</c:v>
                </c:pt>
                <c:pt idx="6028">
                  <c:v>149.5705537305912</c:v>
                </c:pt>
                <c:pt idx="6029">
                  <c:v>162.80814907047898</c:v>
                </c:pt>
                <c:pt idx="6030">
                  <c:v>243.81681487255264</c:v>
                </c:pt>
                <c:pt idx="6031">
                  <c:v>239.27591473664506</c:v>
                </c:pt>
                <c:pt idx="6032">
                  <c:v>225.35913831205107</c:v>
                </c:pt>
                <c:pt idx="6033">
                  <c:v>124.4725108332932</c:v>
                </c:pt>
                <c:pt idx="6034">
                  <c:v>249.33978511369787</c:v>
                </c:pt>
                <c:pt idx="6035">
                  <c:v>167.1123156935937</c:v>
                </c:pt>
                <c:pt idx="6036">
                  <c:v>226.07044047588715</c:v>
                </c:pt>
                <c:pt idx="6037">
                  <c:v>178.77290520089446</c:v>
                </c:pt>
                <c:pt idx="6038">
                  <c:v>183.26185499943676</c:v>
                </c:pt>
                <c:pt idx="6039">
                  <c:v>149.62644672748866</c:v>
                </c:pt>
                <c:pt idx="6040">
                  <c:v>242.3907317276462</c:v>
                </c:pt>
                <c:pt idx="6041">
                  <c:v>201.30682787537808</c:v>
                </c:pt>
                <c:pt idx="6042">
                  <c:v>165.00618175967247</c:v>
                </c:pt>
                <c:pt idx="6043">
                  <c:v>266.75428034621291</c:v>
                </c:pt>
                <c:pt idx="6044">
                  <c:v>263.83253771171439</c:v>
                </c:pt>
                <c:pt idx="6045">
                  <c:v>189.44643829825509</c:v>
                </c:pt>
                <c:pt idx="6046">
                  <c:v>135.76544733921764</c:v>
                </c:pt>
                <c:pt idx="6047">
                  <c:v>171.51243969208736</c:v>
                </c:pt>
                <c:pt idx="6048">
                  <c:v>137.67265090762521</c:v>
                </c:pt>
                <c:pt idx="6049">
                  <c:v>185.91410525885294</c:v>
                </c:pt>
                <c:pt idx="6050">
                  <c:v>203.75881422267412</c:v>
                </c:pt>
                <c:pt idx="6051">
                  <c:v>264.05935659538954</c:v>
                </c:pt>
                <c:pt idx="6052">
                  <c:v>128.97641954594292</c:v>
                </c:pt>
                <c:pt idx="6053">
                  <c:v>237.97669246021542</c:v>
                </c:pt>
                <c:pt idx="6054">
                  <c:v>62.842712395358831</c:v>
                </c:pt>
                <c:pt idx="6055">
                  <c:v>163.48802591863205</c:v>
                </c:pt>
                <c:pt idx="6056">
                  <c:v>193.15369786425435</c:v>
                </c:pt>
                <c:pt idx="6057">
                  <c:v>182.52330210059881</c:v>
                </c:pt>
                <c:pt idx="6058">
                  <c:v>223.40497071098071</c:v>
                </c:pt>
                <c:pt idx="6059">
                  <c:v>222.22831876177224</c:v>
                </c:pt>
                <c:pt idx="6060">
                  <c:v>255.61116490251152</c:v>
                </c:pt>
                <c:pt idx="6061">
                  <c:v>215.11135446387925</c:v>
                </c:pt>
                <c:pt idx="6062">
                  <c:v>164.36544160540507</c:v>
                </c:pt>
                <c:pt idx="6063">
                  <c:v>164.47989469241293</c:v>
                </c:pt>
                <c:pt idx="6064">
                  <c:v>215.68211241145036</c:v>
                </c:pt>
                <c:pt idx="6065">
                  <c:v>267.92084372544196</c:v>
                </c:pt>
                <c:pt idx="6066">
                  <c:v>173.03192907973425</c:v>
                </c:pt>
                <c:pt idx="6067">
                  <c:v>275.67025699652731</c:v>
                </c:pt>
                <c:pt idx="6068">
                  <c:v>134.2396381002618</c:v>
                </c:pt>
                <c:pt idx="6069">
                  <c:v>170.17228333286766</c:v>
                </c:pt>
                <c:pt idx="6070">
                  <c:v>226.26444251698558</c:v>
                </c:pt>
                <c:pt idx="6071">
                  <c:v>181.73842295225768</c:v>
                </c:pt>
                <c:pt idx="6072">
                  <c:v>200.97100605169544</c:v>
                </c:pt>
                <c:pt idx="6073">
                  <c:v>169.19664903951343</c:v>
                </c:pt>
                <c:pt idx="6074">
                  <c:v>164.54935507652408</c:v>
                </c:pt>
                <c:pt idx="6075">
                  <c:v>228.43777560381568</c:v>
                </c:pt>
                <c:pt idx="6076">
                  <c:v>226.429454414465</c:v>
                </c:pt>
                <c:pt idx="6077">
                  <c:v>148.18401314158109</c:v>
                </c:pt>
                <c:pt idx="6078">
                  <c:v>251.47438736865297</c:v>
                </c:pt>
                <c:pt idx="6079">
                  <c:v>211.09865474471007</c:v>
                </c:pt>
                <c:pt idx="6080">
                  <c:v>140.99167447027867</c:v>
                </c:pt>
                <c:pt idx="6081">
                  <c:v>221.64839992881753</c:v>
                </c:pt>
                <c:pt idx="6082">
                  <c:v>286.83123036869802</c:v>
                </c:pt>
                <c:pt idx="6083">
                  <c:v>98.363291726564057</c:v>
                </c:pt>
                <c:pt idx="6084">
                  <c:v>165.4049701752956</c:v>
                </c:pt>
                <c:pt idx="6085">
                  <c:v>227.73192358697997</c:v>
                </c:pt>
                <c:pt idx="6086">
                  <c:v>171.74180970840098</c:v>
                </c:pt>
                <c:pt idx="6087">
                  <c:v>197.75449163687881</c:v>
                </c:pt>
                <c:pt idx="6088">
                  <c:v>82.257759458734654</c:v>
                </c:pt>
                <c:pt idx="6089">
                  <c:v>118.0847066277056</c:v>
                </c:pt>
                <c:pt idx="6090">
                  <c:v>236.70680820912821</c:v>
                </c:pt>
                <c:pt idx="6091">
                  <c:v>209.3408663765149</c:v>
                </c:pt>
                <c:pt idx="6092">
                  <c:v>246.20803787882323</c:v>
                </c:pt>
                <c:pt idx="6093">
                  <c:v>166.6162943362724</c:v>
                </c:pt>
                <c:pt idx="6094">
                  <c:v>177.7305935772165</c:v>
                </c:pt>
                <c:pt idx="6095">
                  <c:v>238.99320285607246</c:v>
                </c:pt>
                <c:pt idx="6096">
                  <c:v>134.67564986029174</c:v>
                </c:pt>
                <c:pt idx="6097">
                  <c:v>257.40206001471961</c:v>
                </c:pt>
                <c:pt idx="6098">
                  <c:v>202.33725354017224</c:v>
                </c:pt>
                <c:pt idx="6099">
                  <c:v>274.47308002563659</c:v>
                </c:pt>
                <c:pt idx="6100">
                  <c:v>216.04182211347506</c:v>
                </c:pt>
                <c:pt idx="6101">
                  <c:v>145.95409129440668</c:v>
                </c:pt>
                <c:pt idx="6102">
                  <c:v>237.72424628958106</c:v>
                </c:pt>
                <c:pt idx="6103">
                  <c:v>121.73955201404169</c:v>
                </c:pt>
                <c:pt idx="6104">
                  <c:v>157.47367274314456</c:v>
                </c:pt>
                <c:pt idx="6105">
                  <c:v>166.43446815549396</c:v>
                </c:pt>
                <c:pt idx="6106">
                  <c:v>255.91706889797933</c:v>
                </c:pt>
                <c:pt idx="6107">
                  <c:v>160.94211150601041</c:v>
                </c:pt>
                <c:pt idx="6108">
                  <c:v>220.72407818966894</c:v>
                </c:pt>
                <c:pt idx="6109">
                  <c:v>178.53872282074008</c:v>
                </c:pt>
                <c:pt idx="6110">
                  <c:v>188.72498958415235</c:v>
                </c:pt>
                <c:pt idx="6111">
                  <c:v>211.08926193817751</c:v>
                </c:pt>
                <c:pt idx="6112">
                  <c:v>208.86792117351433</c:v>
                </c:pt>
                <c:pt idx="6113">
                  <c:v>234.27395535662072</c:v>
                </c:pt>
                <c:pt idx="6114">
                  <c:v>121.44640368176624</c:v>
                </c:pt>
                <c:pt idx="6115">
                  <c:v>216.50914322861354</c:v>
                </c:pt>
                <c:pt idx="6116">
                  <c:v>170.19611323092249</c:v>
                </c:pt>
                <c:pt idx="6117">
                  <c:v>179.77567426867608</c:v>
                </c:pt>
                <c:pt idx="6118">
                  <c:v>149.28575455967803</c:v>
                </c:pt>
                <c:pt idx="6119">
                  <c:v>260.83194188657217</c:v>
                </c:pt>
                <c:pt idx="6120">
                  <c:v>176.29233457199007</c:v>
                </c:pt>
                <c:pt idx="6121">
                  <c:v>137.33033529177192</c:v>
                </c:pt>
                <c:pt idx="6122">
                  <c:v>222.10203769616783</c:v>
                </c:pt>
                <c:pt idx="6123">
                  <c:v>291.15238521597348</c:v>
                </c:pt>
                <c:pt idx="6124">
                  <c:v>71.577790549490601</c:v>
                </c:pt>
                <c:pt idx="6125">
                  <c:v>103.9646513160551</c:v>
                </c:pt>
                <c:pt idx="6126">
                  <c:v>122.90066524627036</c:v>
                </c:pt>
                <c:pt idx="6127">
                  <c:v>228.29699946640176</c:v>
                </c:pt>
                <c:pt idx="6128">
                  <c:v>270.0106851986493</c:v>
                </c:pt>
                <c:pt idx="6129">
                  <c:v>212.78379381299601</c:v>
                </c:pt>
                <c:pt idx="6130">
                  <c:v>228.52973233937519</c:v>
                </c:pt>
                <c:pt idx="6131">
                  <c:v>248.12092351538013</c:v>
                </c:pt>
                <c:pt idx="6132">
                  <c:v>145.77348269966024</c:v>
                </c:pt>
                <c:pt idx="6133">
                  <c:v>115.0757616412011</c:v>
                </c:pt>
                <c:pt idx="6134">
                  <c:v>187.66186303735594</c:v>
                </c:pt>
                <c:pt idx="6135">
                  <c:v>213.15405592729803</c:v>
                </c:pt>
                <c:pt idx="6136">
                  <c:v>148.32136844204797</c:v>
                </c:pt>
                <c:pt idx="6137">
                  <c:v>213.39536988278269</c:v>
                </c:pt>
                <c:pt idx="6138">
                  <c:v>233.33467470336473</c:v>
                </c:pt>
                <c:pt idx="6139">
                  <c:v>158.24962292725104</c:v>
                </c:pt>
                <c:pt idx="6140">
                  <c:v>206.46771122272185</c:v>
                </c:pt>
                <c:pt idx="6141">
                  <c:v>273.68176506541204</c:v>
                </c:pt>
                <c:pt idx="6142">
                  <c:v>138.49840615846915</c:v>
                </c:pt>
                <c:pt idx="6143">
                  <c:v>176.8085330692702</c:v>
                </c:pt>
                <c:pt idx="6144">
                  <c:v>223.99625368023408</c:v>
                </c:pt>
                <c:pt idx="6145">
                  <c:v>193.95394178871356</c:v>
                </c:pt>
                <c:pt idx="6146">
                  <c:v>213.77340135557461</c:v>
                </c:pt>
                <c:pt idx="6147">
                  <c:v>169.32432163201156</c:v>
                </c:pt>
                <c:pt idx="6148">
                  <c:v>178.93675749262911</c:v>
                </c:pt>
                <c:pt idx="6149">
                  <c:v>176.06934238727263</c:v>
                </c:pt>
                <c:pt idx="6150">
                  <c:v>90.247443040134385</c:v>
                </c:pt>
                <c:pt idx="6151">
                  <c:v>11.844179425388575</c:v>
                </c:pt>
                <c:pt idx="6152">
                  <c:v>103.13669281429611</c:v>
                </c:pt>
                <c:pt idx="6153">
                  <c:v>197.57220161380246</c:v>
                </c:pt>
                <c:pt idx="6154">
                  <c:v>152.45947952251299</c:v>
                </c:pt>
                <c:pt idx="6155">
                  <c:v>211.39052751066629</c:v>
                </c:pt>
                <c:pt idx="6156">
                  <c:v>122.36446354989312</c:v>
                </c:pt>
                <c:pt idx="6157">
                  <c:v>173.44121192734747</c:v>
                </c:pt>
                <c:pt idx="6158">
                  <c:v>184.79212872050994</c:v>
                </c:pt>
                <c:pt idx="6159">
                  <c:v>234.05455794971203</c:v>
                </c:pt>
                <c:pt idx="6160">
                  <c:v>176.4253413509141</c:v>
                </c:pt>
                <c:pt idx="6161">
                  <c:v>172.97278918675147</c:v>
                </c:pt>
                <c:pt idx="6162">
                  <c:v>265.06171980116051</c:v>
                </c:pt>
                <c:pt idx="6163">
                  <c:v>271.33704224950634</c:v>
                </c:pt>
                <c:pt idx="6164">
                  <c:v>166.70912077614048</c:v>
                </c:pt>
                <c:pt idx="6165">
                  <c:v>39.641320654191077</c:v>
                </c:pt>
                <c:pt idx="6166">
                  <c:v>90.155602265149355</c:v>
                </c:pt>
                <c:pt idx="6167">
                  <c:v>125.71224533501663</c:v>
                </c:pt>
                <c:pt idx="6168">
                  <c:v>163.46744291666255</c:v>
                </c:pt>
                <c:pt idx="6169">
                  <c:v>66.230616539251059</c:v>
                </c:pt>
                <c:pt idx="6170">
                  <c:v>212.71189825682086</c:v>
                </c:pt>
                <c:pt idx="6171">
                  <c:v>142.2808081767289</c:v>
                </c:pt>
                <c:pt idx="6172">
                  <c:v>169.98147020756733</c:v>
                </c:pt>
                <c:pt idx="6173">
                  <c:v>158.16410200357495</c:v>
                </c:pt>
                <c:pt idx="6174">
                  <c:v>135.27470218803501</c:v>
                </c:pt>
                <c:pt idx="6175">
                  <c:v>130.27912063960684</c:v>
                </c:pt>
                <c:pt idx="6176">
                  <c:v>128.07401435537031</c:v>
                </c:pt>
                <c:pt idx="6177">
                  <c:v>156.83096125911106</c:v>
                </c:pt>
                <c:pt idx="6178">
                  <c:v>147.33599346043775</c:v>
                </c:pt>
                <c:pt idx="6179">
                  <c:v>69.833743509370834</c:v>
                </c:pt>
                <c:pt idx="6180">
                  <c:v>232.03753971727565</c:v>
                </c:pt>
                <c:pt idx="6181">
                  <c:v>141.14833720639581</c:v>
                </c:pt>
                <c:pt idx="6182">
                  <c:v>183.6998380892328</c:v>
                </c:pt>
                <c:pt idx="6183">
                  <c:v>202.25567527602834</c:v>
                </c:pt>
                <c:pt idx="6184">
                  <c:v>177.12899011683476</c:v>
                </c:pt>
                <c:pt idx="6185">
                  <c:v>201.9556852698588</c:v>
                </c:pt>
                <c:pt idx="6186">
                  <c:v>233.27414328348823</c:v>
                </c:pt>
                <c:pt idx="6187">
                  <c:v>213.04806796222692</c:v>
                </c:pt>
                <c:pt idx="6188">
                  <c:v>122.12001865889761</c:v>
                </c:pt>
                <c:pt idx="6189">
                  <c:v>121.37091334778233</c:v>
                </c:pt>
                <c:pt idx="6190">
                  <c:v>135.53770077094669</c:v>
                </c:pt>
                <c:pt idx="6191">
                  <c:v>211.81598685841891</c:v>
                </c:pt>
                <c:pt idx="6192">
                  <c:v>198.66518800852646</c:v>
                </c:pt>
                <c:pt idx="6193">
                  <c:v>184.13416842093284</c:v>
                </c:pt>
                <c:pt idx="6194">
                  <c:v>232.03092996453051</c:v>
                </c:pt>
                <c:pt idx="6195">
                  <c:v>267.50987944949884</c:v>
                </c:pt>
                <c:pt idx="6196">
                  <c:v>275.35484423395246</c:v>
                </c:pt>
                <c:pt idx="6197">
                  <c:v>243.74851409418625</c:v>
                </c:pt>
                <c:pt idx="6198">
                  <c:v>213.75391997906263</c:v>
                </c:pt>
                <c:pt idx="6199">
                  <c:v>148.82608684245497</c:v>
                </c:pt>
                <c:pt idx="6200">
                  <c:v>107.3720368364593</c:v>
                </c:pt>
                <c:pt idx="6201">
                  <c:v>129.26527733696275</c:v>
                </c:pt>
                <c:pt idx="6202">
                  <c:v>277.04137482913211</c:v>
                </c:pt>
                <c:pt idx="6203">
                  <c:v>128.11320902954321</c:v>
                </c:pt>
                <c:pt idx="6204">
                  <c:v>235.87455916611361</c:v>
                </c:pt>
                <c:pt idx="6205">
                  <c:v>122.58560036541894</c:v>
                </c:pt>
                <c:pt idx="6206">
                  <c:v>126.48976098687854</c:v>
                </c:pt>
                <c:pt idx="6207">
                  <c:v>127.56691876318655</c:v>
                </c:pt>
                <c:pt idx="6208">
                  <c:v>263.11775673064403</c:v>
                </c:pt>
                <c:pt idx="6209">
                  <c:v>205.4684209721745</c:v>
                </c:pt>
                <c:pt idx="6210">
                  <c:v>237.09933475372964</c:v>
                </c:pt>
                <c:pt idx="6211">
                  <c:v>139.29737451660912</c:v>
                </c:pt>
                <c:pt idx="6212">
                  <c:v>218.30630021184334</c:v>
                </c:pt>
                <c:pt idx="6213">
                  <c:v>127.2548688572715</c:v>
                </c:pt>
                <c:pt idx="6214">
                  <c:v>226.68398787543993</c:v>
                </c:pt>
                <c:pt idx="6215">
                  <c:v>273.0356327444315</c:v>
                </c:pt>
                <c:pt idx="6216">
                  <c:v>246.10842774534831</c:v>
                </c:pt>
                <c:pt idx="6217">
                  <c:v>267.71443390287459</c:v>
                </c:pt>
                <c:pt idx="6218">
                  <c:v>212.20074404453044</c:v>
                </c:pt>
                <c:pt idx="6219">
                  <c:v>174.97270323445264</c:v>
                </c:pt>
                <c:pt idx="6220">
                  <c:v>256.39297109562904</c:v>
                </c:pt>
                <c:pt idx="6221">
                  <c:v>191.53459834313253</c:v>
                </c:pt>
                <c:pt idx="6222">
                  <c:v>236.69231313731871</c:v>
                </c:pt>
                <c:pt idx="6223">
                  <c:v>166.38593865507573</c:v>
                </c:pt>
                <c:pt idx="6224">
                  <c:v>254.42581591021735</c:v>
                </c:pt>
                <c:pt idx="6225">
                  <c:v>242.04586497915443</c:v>
                </c:pt>
                <c:pt idx="6226">
                  <c:v>114.62583461223403</c:v>
                </c:pt>
                <c:pt idx="6227">
                  <c:v>163.42221829261689</c:v>
                </c:pt>
                <c:pt idx="6228">
                  <c:v>217.53481450985419</c:v>
                </c:pt>
                <c:pt idx="6229">
                  <c:v>195.52828052808763</c:v>
                </c:pt>
                <c:pt idx="6230">
                  <c:v>166.86647927570448</c:v>
                </c:pt>
                <c:pt idx="6231">
                  <c:v>140.45106627207133</c:v>
                </c:pt>
                <c:pt idx="6232">
                  <c:v>159.28770198996062</c:v>
                </c:pt>
                <c:pt idx="6233">
                  <c:v>186.20093373981945</c:v>
                </c:pt>
                <c:pt idx="6234">
                  <c:v>207.89779500744771</c:v>
                </c:pt>
                <c:pt idx="6235">
                  <c:v>240.11175855746842</c:v>
                </c:pt>
                <c:pt idx="6236">
                  <c:v>267.35727533348836</c:v>
                </c:pt>
                <c:pt idx="6237">
                  <c:v>222.93046004022472</c:v>
                </c:pt>
                <c:pt idx="6238">
                  <c:v>301.89218978164718</c:v>
                </c:pt>
                <c:pt idx="6239">
                  <c:v>262.24642897403101</c:v>
                </c:pt>
                <c:pt idx="6240">
                  <c:v>247.79866907891119</c:v>
                </c:pt>
                <c:pt idx="6241">
                  <c:v>222.41559508955106</c:v>
                </c:pt>
                <c:pt idx="6242">
                  <c:v>186.23241703578969</c:v>
                </c:pt>
                <c:pt idx="6243">
                  <c:v>155.99732068920275</c:v>
                </c:pt>
                <c:pt idx="6244">
                  <c:v>191.84305347123882</c:v>
                </c:pt>
                <c:pt idx="6245">
                  <c:v>186.24418703409901</c:v>
                </c:pt>
                <c:pt idx="6246">
                  <c:v>148.92013086835505</c:v>
                </c:pt>
                <c:pt idx="6247">
                  <c:v>103.27004747494357</c:v>
                </c:pt>
                <c:pt idx="6248">
                  <c:v>104.20097896683728</c:v>
                </c:pt>
                <c:pt idx="6249">
                  <c:v>189.44243765843567</c:v>
                </c:pt>
                <c:pt idx="6250">
                  <c:v>321.97656128089875</c:v>
                </c:pt>
                <c:pt idx="6251">
                  <c:v>295.93552699196152</c:v>
                </c:pt>
                <c:pt idx="6252">
                  <c:v>179.20213326731755</c:v>
                </c:pt>
                <c:pt idx="6253">
                  <c:v>144.03819068291341</c:v>
                </c:pt>
                <c:pt idx="6254">
                  <c:v>195.16091742814751</c:v>
                </c:pt>
                <c:pt idx="6255">
                  <c:v>254.1104031476425</c:v>
                </c:pt>
                <c:pt idx="6256">
                  <c:v>155.0738106740755</c:v>
                </c:pt>
                <c:pt idx="6257">
                  <c:v>223.99068757265923</c:v>
                </c:pt>
                <c:pt idx="6258">
                  <c:v>109.714324480301</c:v>
                </c:pt>
                <c:pt idx="6259">
                  <c:v>160.24165165588784</c:v>
                </c:pt>
                <c:pt idx="6260">
                  <c:v>196.94427510301466</c:v>
                </c:pt>
                <c:pt idx="6261">
                  <c:v>254.90426924050553</c:v>
                </c:pt>
                <c:pt idx="6262">
                  <c:v>313.99290764937177</c:v>
                </c:pt>
                <c:pt idx="6263">
                  <c:v>144.18314140100847</c:v>
                </c:pt>
                <c:pt idx="6264">
                  <c:v>201.26856088580098</c:v>
                </c:pt>
                <c:pt idx="6265">
                  <c:v>262.92688562505646</c:v>
                </c:pt>
                <c:pt idx="6266">
                  <c:v>242.3330993221316</c:v>
                </c:pt>
                <c:pt idx="6267">
                  <c:v>229.98515350962407</c:v>
                </c:pt>
                <c:pt idx="6268">
                  <c:v>202.15276026618085</c:v>
                </c:pt>
                <c:pt idx="6269">
                  <c:v>206.1157128988998</c:v>
                </c:pt>
                <c:pt idx="6270">
                  <c:v>251.13230367394863</c:v>
                </c:pt>
                <c:pt idx="6271">
                  <c:v>139.73042928198993</c:v>
                </c:pt>
                <c:pt idx="6272">
                  <c:v>150.97622781438986</c:v>
                </c:pt>
                <c:pt idx="6273">
                  <c:v>124.66964380990248</c:v>
                </c:pt>
                <c:pt idx="6274">
                  <c:v>101.63384376908652</c:v>
                </c:pt>
                <c:pt idx="6275">
                  <c:v>153.55461118786479</c:v>
                </c:pt>
                <c:pt idx="6276">
                  <c:v>199.56921664714173</c:v>
                </c:pt>
                <c:pt idx="6277">
                  <c:v>195.71230995978112</c:v>
                </c:pt>
                <c:pt idx="6278">
                  <c:v>182.83581584881176</c:v>
                </c:pt>
                <c:pt idx="6279">
                  <c:v>153.2551430042804</c:v>
                </c:pt>
                <c:pt idx="6280">
                  <c:v>143.13207475395757</c:v>
                </c:pt>
                <c:pt idx="6281">
                  <c:v>295.17389793880284</c:v>
                </c:pt>
                <c:pt idx="6282">
                  <c:v>175.75230617665511</c:v>
                </c:pt>
                <c:pt idx="6283">
                  <c:v>108.60887232382083</c:v>
                </c:pt>
                <c:pt idx="6284">
                  <c:v>221.56142949796049</c:v>
                </c:pt>
                <c:pt idx="6285">
                  <c:v>164.79832242992416</c:v>
                </c:pt>
                <c:pt idx="6286">
                  <c:v>218.87253569700988</c:v>
                </c:pt>
                <c:pt idx="6287">
                  <c:v>189.5734731075936</c:v>
                </c:pt>
                <c:pt idx="6288">
                  <c:v>155.27581399481278</c:v>
                </c:pt>
                <c:pt idx="6289">
                  <c:v>290.4904822568642</c:v>
                </c:pt>
                <c:pt idx="6290">
                  <c:v>263.96844350500032</c:v>
                </c:pt>
                <c:pt idx="6291">
                  <c:v>204.14658638372202</c:v>
                </c:pt>
                <c:pt idx="6292">
                  <c:v>169.28843183421122</c:v>
                </c:pt>
                <c:pt idx="6293">
                  <c:v>177.32826836407185</c:v>
                </c:pt>
                <c:pt idx="6294">
                  <c:v>226.35280447473633</c:v>
                </c:pt>
                <c:pt idx="6295">
                  <c:v>213.70544845893164</c:v>
                </c:pt>
                <c:pt idx="6296">
                  <c:v>100.64075740927365</c:v>
                </c:pt>
                <c:pt idx="6297">
                  <c:v>184.45914793090196</c:v>
                </c:pt>
                <c:pt idx="6298">
                  <c:v>143.55637449596543</c:v>
                </c:pt>
                <c:pt idx="6299">
                  <c:v>116.33660096747917</c:v>
                </c:pt>
                <c:pt idx="6300">
                  <c:v>310.50666893832386</c:v>
                </c:pt>
                <c:pt idx="6301">
                  <c:v>106.66606885904912</c:v>
                </c:pt>
                <c:pt idx="6302">
                  <c:v>167.53887666680384</c:v>
                </c:pt>
                <c:pt idx="6303">
                  <c:v>219.27538273273967</c:v>
                </c:pt>
                <c:pt idx="6304">
                  <c:v>235.20395916391863</c:v>
                </c:pt>
                <c:pt idx="6305">
                  <c:v>195.47922920508427</c:v>
                </c:pt>
                <c:pt idx="6306">
                  <c:v>264.62593996227952</c:v>
                </c:pt>
                <c:pt idx="6307">
                  <c:v>220.24295776616782</c:v>
                </c:pt>
                <c:pt idx="6308">
                  <c:v>157.08590058209666</c:v>
                </c:pt>
                <c:pt idx="6309">
                  <c:v>177.05866002841503</c:v>
                </c:pt>
                <c:pt idx="6310">
                  <c:v>179.26846271591785</c:v>
                </c:pt>
                <c:pt idx="6311">
                  <c:v>127.94935673780856</c:v>
                </c:pt>
                <c:pt idx="6312">
                  <c:v>135.50917446962558</c:v>
                </c:pt>
                <c:pt idx="6313">
                  <c:v>108.4003752109129</c:v>
                </c:pt>
                <c:pt idx="6314">
                  <c:v>215.55270041033509</c:v>
                </c:pt>
                <c:pt idx="6315">
                  <c:v>127.16163655539276</c:v>
                </c:pt>
                <c:pt idx="6316">
                  <c:v>231.12017561259563</c:v>
                </c:pt>
                <c:pt idx="6317">
                  <c:v>141.9878917656024</c:v>
                </c:pt>
                <c:pt idx="6318">
                  <c:v>271.59030014416203</c:v>
                </c:pt>
                <c:pt idx="6319">
                  <c:v>212.51088060096663</c:v>
                </c:pt>
                <c:pt idx="6320">
                  <c:v>284.84876838745549</c:v>
                </c:pt>
                <c:pt idx="6321">
                  <c:v>183.96585164708085</c:v>
                </c:pt>
                <c:pt idx="6322">
                  <c:v>197.05977183519281</c:v>
                </c:pt>
                <c:pt idx="6323">
                  <c:v>227.16649982583476</c:v>
                </c:pt>
                <c:pt idx="6324">
                  <c:v>79.957101661129855</c:v>
                </c:pt>
                <c:pt idx="6325">
                  <c:v>229.17783599012182</c:v>
                </c:pt>
                <c:pt idx="6326">
                  <c:v>170.74796960485401</c:v>
                </c:pt>
                <c:pt idx="6327">
                  <c:v>152.80191109894076</c:v>
                </c:pt>
                <c:pt idx="6328">
                  <c:v>112.50236457242863</c:v>
                </c:pt>
                <c:pt idx="6329">
                  <c:v>242.87173619057285</c:v>
                </c:pt>
                <c:pt idx="6330">
                  <c:v>146.52241406991379</c:v>
                </c:pt>
                <c:pt idx="6331">
                  <c:v>170.96603346515622</c:v>
                </c:pt>
                <c:pt idx="6332">
                  <c:v>272.72856914321892</c:v>
                </c:pt>
                <c:pt idx="6333">
                  <c:v>115.48591419312288</c:v>
                </c:pt>
                <c:pt idx="6334">
                  <c:v>137.75509887607768</c:v>
                </c:pt>
                <c:pt idx="6335">
                  <c:v>195.42206064186757</c:v>
                </c:pt>
                <c:pt idx="6336">
                  <c:v>263.56258149433415</c:v>
                </c:pt>
                <c:pt idx="6337">
                  <c:v>185.98878386881552</c:v>
                </c:pt>
                <c:pt idx="6338">
                  <c:v>185.10962877342536</c:v>
                </c:pt>
                <c:pt idx="6339">
                  <c:v>94.733725745463744</c:v>
                </c:pt>
                <c:pt idx="6340">
                  <c:v>87.454184722155333</c:v>
                </c:pt>
                <c:pt idx="6341">
                  <c:v>123.17723121639574</c:v>
                </c:pt>
                <c:pt idx="6342">
                  <c:v>165.73795096490358</c:v>
                </c:pt>
                <c:pt idx="6343">
                  <c:v>148.78376123277121</c:v>
                </c:pt>
                <c:pt idx="6344">
                  <c:v>147.20658145932248</c:v>
                </c:pt>
                <c:pt idx="6345">
                  <c:v>123.81153555877972</c:v>
                </c:pt>
                <c:pt idx="6346">
                  <c:v>147.51300727737544</c:v>
                </c:pt>
                <c:pt idx="6347">
                  <c:v>147.96102095686365</c:v>
                </c:pt>
                <c:pt idx="6348">
                  <c:v>204.76367058079632</c:v>
                </c:pt>
                <c:pt idx="6349">
                  <c:v>243.49374871206237</c:v>
                </c:pt>
                <c:pt idx="6350">
                  <c:v>106.46800819784403</c:v>
                </c:pt>
                <c:pt idx="6351">
                  <c:v>279.64492164726835</c:v>
                </c:pt>
                <c:pt idx="6352">
                  <c:v>242.65546971917502</c:v>
                </c:pt>
                <c:pt idx="6353">
                  <c:v>267.08778295840602</c:v>
                </c:pt>
                <c:pt idx="6354">
                  <c:v>230.87573072160012</c:v>
                </c:pt>
                <c:pt idx="6355">
                  <c:v>239.45263865214656</c:v>
                </c:pt>
                <c:pt idx="6356">
                  <c:v>164.60652363974077</c:v>
                </c:pt>
                <c:pt idx="6357">
                  <c:v>174.66679923898482</c:v>
                </c:pt>
                <c:pt idx="6358">
                  <c:v>202.13559810115839</c:v>
                </c:pt>
                <c:pt idx="6359">
                  <c:v>195.04675424257584</c:v>
                </c:pt>
                <c:pt idx="6360">
                  <c:v>232.3800872542779</c:v>
                </c:pt>
                <c:pt idx="6361">
                  <c:v>50.202082092873752</c:v>
                </c:pt>
                <c:pt idx="6362">
                  <c:v>142.08564652988571</c:v>
                </c:pt>
                <c:pt idx="6363">
                  <c:v>137.87047964768135</c:v>
                </c:pt>
                <c:pt idx="6364">
                  <c:v>198.27770574891474</c:v>
                </c:pt>
                <c:pt idx="6365">
                  <c:v>232.73179567666375</c:v>
                </c:pt>
                <c:pt idx="6366">
                  <c:v>161.39319814072223</c:v>
                </c:pt>
                <c:pt idx="6367">
                  <c:v>237.0263955523842</c:v>
                </c:pt>
                <c:pt idx="6368">
                  <c:v>166.56782281614142</c:v>
                </c:pt>
                <c:pt idx="6369">
                  <c:v>197.82082108547911</c:v>
                </c:pt>
                <c:pt idx="6370">
                  <c:v>256.15409231220838</c:v>
                </c:pt>
                <c:pt idx="6371">
                  <c:v>79.823051237035543</c:v>
                </c:pt>
                <c:pt idx="6372">
                  <c:v>140.03349224338308</c:v>
                </c:pt>
                <c:pt idx="6373">
                  <c:v>181.27394287119387</c:v>
                </c:pt>
                <c:pt idx="6374">
                  <c:v>205.66300281614531</c:v>
                </c:pt>
                <c:pt idx="6375">
                  <c:v>173.42155660997378</c:v>
                </c:pt>
                <c:pt idx="6376">
                  <c:v>152.29238033469301</c:v>
                </c:pt>
                <c:pt idx="6377">
                  <c:v>231.78207857170491</c:v>
                </c:pt>
                <c:pt idx="6378">
                  <c:v>128.58887930604396</c:v>
                </c:pt>
                <c:pt idx="6379">
                  <c:v>127.18158177420264</c:v>
                </c:pt>
                <c:pt idx="6380">
                  <c:v>167.23714725201717</c:v>
                </c:pt>
                <c:pt idx="6381">
                  <c:v>167.4262789489876</c:v>
                </c:pt>
                <c:pt idx="6382">
                  <c:v>151.60247289684776</c:v>
                </c:pt>
                <c:pt idx="6383">
                  <c:v>321.42366126179695</c:v>
                </c:pt>
                <c:pt idx="6384">
                  <c:v>128.28970102389576</c:v>
                </c:pt>
                <c:pt idx="6385">
                  <c:v>133.0365471400728</c:v>
                </c:pt>
                <c:pt idx="6386">
                  <c:v>106.49004070699448</c:v>
                </c:pt>
                <c:pt idx="6387">
                  <c:v>194.63973262616491</c:v>
                </c:pt>
                <c:pt idx="6388">
                  <c:v>172.88616663761786</c:v>
                </c:pt>
                <c:pt idx="6389">
                  <c:v>211.53211537210154</c:v>
                </c:pt>
                <c:pt idx="6390">
                  <c:v>201.33239718205004</c:v>
                </c:pt>
                <c:pt idx="6391">
                  <c:v>190.30906901178241</c:v>
                </c:pt>
                <c:pt idx="6392">
                  <c:v>260.64083885983564</c:v>
                </c:pt>
                <c:pt idx="6393">
                  <c:v>149.14532630398753</c:v>
                </c:pt>
                <c:pt idx="6394">
                  <c:v>140.89751448380412</c:v>
                </c:pt>
                <c:pt idx="6395">
                  <c:v>177.82817440063809</c:v>
                </c:pt>
                <c:pt idx="6396">
                  <c:v>117.26150250950013</c:v>
                </c:pt>
                <c:pt idx="6397">
                  <c:v>151.98438904888462</c:v>
                </c:pt>
                <c:pt idx="6398">
                  <c:v>134.21041603549384</c:v>
                </c:pt>
                <c:pt idx="6399">
                  <c:v>226.47085233955295</c:v>
                </c:pt>
                <c:pt idx="6400">
                  <c:v>189.93109551927773</c:v>
                </c:pt>
                <c:pt idx="6401">
                  <c:v>61.722997088218108</c:v>
                </c:pt>
                <c:pt idx="6402">
                  <c:v>68.721449678996578</c:v>
                </c:pt>
                <c:pt idx="6403">
                  <c:v>154.63321847135376</c:v>
                </c:pt>
                <c:pt idx="6404">
                  <c:v>159.79091290289944</c:v>
                </c:pt>
                <c:pt idx="6405">
                  <c:v>171.96312046478852</c:v>
                </c:pt>
                <c:pt idx="6406">
                  <c:v>130.77867879444966</c:v>
                </c:pt>
                <c:pt idx="6407">
                  <c:v>198.86974246190221</c:v>
                </c:pt>
                <c:pt idx="6408">
                  <c:v>203.22527961950982</c:v>
                </c:pt>
                <c:pt idx="6409">
                  <c:v>154.31484871412977</c:v>
                </c:pt>
                <c:pt idx="6410">
                  <c:v>166.72529727627989</c:v>
                </c:pt>
                <c:pt idx="6411">
                  <c:v>134.65245774539653</c:v>
                </c:pt>
                <c:pt idx="6412">
                  <c:v>112.59582879545633</c:v>
                </c:pt>
                <c:pt idx="6413">
                  <c:v>204.65837837917206</c:v>
                </c:pt>
                <c:pt idx="6414">
                  <c:v>103.34263879456557</c:v>
                </c:pt>
                <c:pt idx="6415">
                  <c:v>203.18202632523025</c:v>
                </c:pt>
                <c:pt idx="6416">
                  <c:v>169.2844311943918</c:v>
                </c:pt>
                <c:pt idx="6417">
                  <c:v>182.90226125798654</c:v>
                </c:pt>
                <c:pt idx="6418">
                  <c:v>194.19716909367708</c:v>
                </c:pt>
                <c:pt idx="6419">
                  <c:v>173.21694417631079</c:v>
                </c:pt>
                <c:pt idx="6420">
                  <c:v>137.76611513065291</c:v>
                </c:pt>
                <c:pt idx="6421">
                  <c:v>256.97277396800928</c:v>
                </c:pt>
                <c:pt idx="6422">
                  <c:v>225.97083034241223</c:v>
                </c:pt>
                <c:pt idx="6423">
                  <c:v>141.0752820444759</c:v>
                </c:pt>
                <c:pt idx="6424">
                  <c:v>183.62550736099365</c:v>
                </c:pt>
                <c:pt idx="6425">
                  <c:v>179.17088189249625</c:v>
                </c:pt>
                <c:pt idx="6426">
                  <c:v>108.92961927282158</c:v>
                </c:pt>
                <c:pt idx="6427">
                  <c:v>279.77711670217104</c:v>
                </c:pt>
                <c:pt idx="6428">
                  <c:v>179.4713357409637</c:v>
                </c:pt>
                <c:pt idx="6429">
                  <c:v>154.99460960170836</c:v>
                </c:pt>
                <c:pt idx="6430">
                  <c:v>151.12744040350663</c:v>
                </c:pt>
                <c:pt idx="6431">
                  <c:v>251.07038072717842</c:v>
                </c:pt>
                <c:pt idx="6432">
                  <c:v>167.06801875414385</c:v>
                </c:pt>
                <c:pt idx="6433">
                  <c:v>136.16759861150058</c:v>
                </c:pt>
                <c:pt idx="6434">
                  <c:v>174.1094347377657</c:v>
                </c:pt>
                <c:pt idx="6435">
                  <c:v>127.06805637179059</c:v>
                </c:pt>
                <c:pt idx="6436">
                  <c:v>254.48240467056166</c:v>
                </c:pt>
                <c:pt idx="6437">
                  <c:v>199.58603093044076</c:v>
                </c:pt>
                <c:pt idx="6438">
                  <c:v>235.12000370799797</c:v>
                </c:pt>
                <c:pt idx="6439">
                  <c:v>274.99861334916204</c:v>
                </c:pt>
                <c:pt idx="6440">
                  <c:v>156.39761659229407</c:v>
                </c:pt>
                <c:pt idx="6441">
                  <c:v>81.030432738480158</c:v>
                </c:pt>
                <c:pt idx="6442">
                  <c:v>209.9506450573972</c:v>
                </c:pt>
                <c:pt idx="6443">
                  <c:v>168.73738718430104</c:v>
                </c:pt>
                <c:pt idx="6444">
                  <c:v>245.40083631989546</c:v>
                </c:pt>
                <c:pt idx="6445">
                  <c:v>190.1140233255137</c:v>
                </c:pt>
                <c:pt idx="6446">
                  <c:v>126.89399954950204</c:v>
                </c:pt>
                <c:pt idx="6447">
                  <c:v>87.189794612349942</c:v>
                </c:pt>
                <c:pt idx="6448">
                  <c:v>232.41325197857805</c:v>
                </c:pt>
                <c:pt idx="6449">
                  <c:v>209.61290988423571</c:v>
                </c:pt>
                <c:pt idx="6450">
                  <c:v>180.41548673834768</c:v>
                </c:pt>
                <c:pt idx="6451">
                  <c:v>174.49024926434504</c:v>
                </c:pt>
                <c:pt idx="6452">
                  <c:v>203.85459765719133</c:v>
                </c:pt>
                <c:pt idx="6453">
                  <c:v>146.20717524820066</c:v>
                </c:pt>
                <c:pt idx="6454">
                  <c:v>226.13503051587031</c:v>
                </c:pt>
                <c:pt idx="6455">
                  <c:v>211.77806775056524</c:v>
                </c:pt>
                <c:pt idx="6456">
                  <c:v>150.9578480633354</c:v>
                </c:pt>
                <c:pt idx="6457">
                  <c:v>238.79560603716527</c:v>
                </c:pt>
                <c:pt idx="6458">
                  <c:v>171.92752056842437</c:v>
                </c:pt>
                <c:pt idx="6459">
                  <c:v>93.624678811174817</c:v>
                </c:pt>
                <c:pt idx="6460">
                  <c:v>265.47222023480572</c:v>
                </c:pt>
                <c:pt idx="6461">
                  <c:v>206.80753368622391</c:v>
                </c:pt>
                <c:pt idx="6462">
                  <c:v>185.474440740727</c:v>
                </c:pt>
                <c:pt idx="6463">
                  <c:v>217.70376906686579</c:v>
                </c:pt>
                <c:pt idx="6464">
                  <c:v>153.69730067475757</c:v>
                </c:pt>
                <c:pt idx="6465">
                  <c:v>121.34064763784409</c:v>
                </c:pt>
                <c:pt idx="6466">
                  <c:v>206.61063263076358</c:v>
                </c:pt>
                <c:pt idx="6467">
                  <c:v>173.57891510953777</c:v>
                </c:pt>
                <c:pt idx="6468">
                  <c:v>179.85371573529847</c:v>
                </c:pt>
                <c:pt idx="6469">
                  <c:v>220.64360155098257</c:v>
                </c:pt>
                <c:pt idx="6470">
                  <c:v>114.18866324645933</c:v>
                </c:pt>
                <c:pt idx="6471">
                  <c:v>205.25203854020219</c:v>
                </c:pt>
                <c:pt idx="6472">
                  <c:v>203.64586862313445</c:v>
                </c:pt>
                <c:pt idx="6473">
                  <c:v>249.05568170623155</c:v>
                </c:pt>
                <c:pt idx="6474">
                  <c:v>199.37202569024521</c:v>
                </c:pt>
                <c:pt idx="6475">
                  <c:v>182.64830759988399</c:v>
                </c:pt>
                <c:pt idx="6476">
                  <c:v>301.42278137616813</c:v>
                </c:pt>
                <c:pt idx="6477">
                  <c:v>227.46045988213154</c:v>
                </c:pt>
                <c:pt idx="6478">
                  <c:v>187.56323856876406</c:v>
                </c:pt>
                <c:pt idx="6479">
                  <c:v>146.64324498851784</c:v>
                </c:pt>
                <c:pt idx="6480">
                  <c:v>127.80463794086245</c:v>
                </c:pt>
                <c:pt idx="6481">
                  <c:v>246.90275768050924</c:v>
                </c:pt>
                <c:pt idx="6482">
                  <c:v>192.22409991896711</c:v>
                </c:pt>
                <c:pt idx="6483">
                  <c:v>163.78789996422711</c:v>
                </c:pt>
                <c:pt idx="6484">
                  <c:v>253.45499398070388</c:v>
                </c:pt>
                <c:pt idx="6485">
                  <c:v>220.0886142415402</c:v>
                </c:pt>
                <c:pt idx="6486">
                  <c:v>197.28682264001691</c:v>
                </c:pt>
                <c:pt idx="6487">
                  <c:v>174.64720190189837</c:v>
                </c:pt>
                <c:pt idx="6488">
                  <c:v>170.20011387074192</c:v>
                </c:pt>
                <c:pt idx="6489">
                  <c:v>85.592089817218948</c:v>
                </c:pt>
                <c:pt idx="6490">
                  <c:v>206.33389271977649</c:v>
                </c:pt>
                <c:pt idx="6491">
                  <c:v>209.11561296059517</c:v>
                </c:pt>
                <c:pt idx="6492">
                  <c:v>201.85729272241588</c:v>
                </c:pt>
                <c:pt idx="6493">
                  <c:v>127.65296150944778</c:v>
                </c:pt>
                <c:pt idx="6494">
                  <c:v>119.87258676497731</c:v>
                </c:pt>
                <c:pt idx="6495">
                  <c:v>123.62507095502224</c:v>
                </c:pt>
                <c:pt idx="6496">
                  <c:v>146.63843262467708</c:v>
                </c:pt>
                <c:pt idx="6497">
                  <c:v>124.96395174792269</c:v>
                </c:pt>
                <c:pt idx="6498">
                  <c:v>284.2745316226501</c:v>
                </c:pt>
                <c:pt idx="6499">
                  <c:v>217.85266244449303</c:v>
                </c:pt>
                <c:pt idx="6500">
                  <c:v>196.44210783524613</c:v>
                </c:pt>
                <c:pt idx="6501">
                  <c:v>166.76965219601698</c:v>
                </c:pt>
                <c:pt idx="6502">
                  <c:v>178.85094666751684</c:v>
                </c:pt>
                <c:pt idx="6503">
                  <c:v>142.55215592100285</c:v>
                </c:pt>
                <c:pt idx="6504">
                  <c:v>210.28043693120708</c:v>
                </c:pt>
                <c:pt idx="6505">
                  <c:v>150.54856521572219</c:v>
                </c:pt>
                <c:pt idx="6506">
                  <c:v>177.03129333283869</c:v>
                </c:pt>
                <c:pt idx="6507">
                  <c:v>235.36549224416376</c:v>
                </c:pt>
                <c:pt idx="6508">
                  <c:v>188.63396053318866</c:v>
                </c:pt>
                <c:pt idx="6509">
                  <c:v>104.88862517348025</c:v>
                </c:pt>
                <c:pt idx="6510">
                  <c:v>192.98839606533875</c:v>
                </c:pt>
                <c:pt idx="6511">
                  <c:v>203.81975150456128</c:v>
                </c:pt>
                <c:pt idx="6512">
                  <c:v>188.70121766638476</c:v>
                </c:pt>
                <c:pt idx="6513">
                  <c:v>196.08089064575324</c:v>
                </c:pt>
                <c:pt idx="6514">
                  <c:v>180.55985765357036</c:v>
                </c:pt>
                <c:pt idx="6515">
                  <c:v>191.72686097561382</c:v>
                </c:pt>
                <c:pt idx="6516">
                  <c:v>77.609131949138828</c:v>
                </c:pt>
                <c:pt idx="6517">
                  <c:v>183.25791233990458</c:v>
                </c:pt>
                <c:pt idx="6518">
                  <c:v>181.55885800268152</c:v>
                </c:pt>
                <c:pt idx="6519">
                  <c:v>245.16184157590033</c:v>
                </c:pt>
                <c:pt idx="6520">
                  <c:v>205.22559952922165</c:v>
                </c:pt>
                <c:pt idx="6521">
                  <c:v>288.23574484675191</c:v>
                </c:pt>
                <c:pt idx="6522">
                  <c:v>97.379018370411359</c:v>
                </c:pt>
                <c:pt idx="6523">
                  <c:v>201.74614451178059</c:v>
                </c:pt>
                <c:pt idx="6524">
                  <c:v>232.91860816214466</c:v>
                </c:pt>
                <c:pt idx="6525">
                  <c:v>148.67545405621058</c:v>
                </c:pt>
                <c:pt idx="6526">
                  <c:v>174.83940655409242</c:v>
                </c:pt>
                <c:pt idx="6527">
                  <c:v>254.39195542247035</c:v>
                </c:pt>
                <c:pt idx="6528">
                  <c:v>216.28765853136429</c:v>
                </c:pt>
                <c:pt idx="6529">
                  <c:v>293.58199117239565</c:v>
                </c:pt>
                <c:pt idx="6530">
                  <c:v>154.18184193520574</c:v>
                </c:pt>
                <c:pt idx="6531">
                  <c:v>157.55965750911855</c:v>
                </c:pt>
                <c:pt idx="6532">
                  <c:v>248.22575187470648</c:v>
                </c:pt>
                <c:pt idx="6533">
                  <c:v>256.8753670854494</c:v>
                </c:pt>
                <c:pt idx="6534">
                  <c:v>254.38059128617169</c:v>
                </c:pt>
                <c:pt idx="6535">
                  <c:v>132.15315948371426</c:v>
                </c:pt>
                <c:pt idx="6536">
                  <c:v>273.22163350589108</c:v>
                </c:pt>
                <c:pt idx="6537">
                  <c:v>234.66729362524347</c:v>
                </c:pt>
                <c:pt idx="6538">
                  <c:v>151.67535411790595</c:v>
                </c:pt>
                <c:pt idx="6539">
                  <c:v>172.30265302685439</c:v>
                </c:pt>
                <c:pt idx="6540">
                  <c:v>234.97319762071129</c:v>
                </c:pt>
                <c:pt idx="6541">
                  <c:v>238.14819814986549</c:v>
                </c:pt>
                <c:pt idx="6542">
                  <c:v>234.82697133629699</c:v>
                </c:pt>
                <c:pt idx="6543">
                  <c:v>222.64751623850316</c:v>
                </c:pt>
                <c:pt idx="6544">
                  <c:v>234.83392897076556</c:v>
                </c:pt>
                <c:pt idx="6545">
                  <c:v>227.53873326990288</c:v>
                </c:pt>
                <c:pt idx="6546">
                  <c:v>197.44812379911309</c:v>
                </c:pt>
                <c:pt idx="6547">
                  <c:v>126.93412190827075</c:v>
                </c:pt>
                <c:pt idx="6548">
                  <c:v>110.43339600262698</c:v>
                </c:pt>
                <c:pt idx="6549">
                  <c:v>165.01029836006637</c:v>
                </c:pt>
                <c:pt idx="6550">
                  <c:v>292.35744750592858</c:v>
                </c:pt>
                <c:pt idx="6551">
                  <c:v>209.00086997215112</c:v>
                </c:pt>
                <c:pt idx="6552">
                  <c:v>161.23468003541348</c:v>
                </c:pt>
                <c:pt idx="6553">
                  <c:v>128.10671523737255</c:v>
                </c:pt>
                <c:pt idx="6554">
                  <c:v>176.84761178286863</c:v>
                </c:pt>
                <c:pt idx="6555">
                  <c:v>141.77116145190666</c:v>
                </c:pt>
                <c:pt idx="6556">
                  <c:v>214.97788384265732</c:v>
                </c:pt>
                <c:pt idx="6557">
                  <c:v>187.70923293202941</c:v>
                </c:pt>
                <c:pt idx="6558">
                  <c:v>151.77090563127422</c:v>
                </c:pt>
                <c:pt idx="6559">
                  <c:v>140.9760197927244</c:v>
                </c:pt>
                <c:pt idx="6560">
                  <c:v>233.02563977238606</c:v>
                </c:pt>
                <c:pt idx="6561">
                  <c:v>226.28206852430594</c:v>
                </c:pt>
                <c:pt idx="6562">
                  <c:v>176.38620465702843</c:v>
                </c:pt>
                <c:pt idx="6563">
                  <c:v>-10.821010619401932</c:v>
                </c:pt>
                <c:pt idx="6564">
                  <c:v>282.92335900885519</c:v>
                </c:pt>
                <c:pt idx="6565">
                  <c:v>215.41354772096383</c:v>
                </c:pt>
                <c:pt idx="6566">
                  <c:v>190.22546143758518</c:v>
                </c:pt>
                <c:pt idx="6567">
                  <c:v>146.29455154106836</c:v>
                </c:pt>
                <c:pt idx="6568">
                  <c:v>173.13032162717718</c:v>
                </c:pt>
                <c:pt idx="6569">
                  <c:v>217.70887133214273</c:v>
                </c:pt>
                <c:pt idx="6570">
                  <c:v>262.95610768982442</c:v>
                </c:pt>
                <c:pt idx="6571">
                  <c:v>251.54744253057288</c:v>
                </c:pt>
                <c:pt idx="6572">
                  <c:v>122.78366102662403</c:v>
                </c:pt>
                <c:pt idx="6573">
                  <c:v>205.65418981248513</c:v>
                </c:pt>
                <c:pt idx="6574">
                  <c:v>137.13065118252416</c:v>
                </c:pt>
                <c:pt idx="6575">
                  <c:v>147.70393636325025</c:v>
                </c:pt>
                <c:pt idx="6576">
                  <c:v>156.77906890203303</c:v>
                </c:pt>
                <c:pt idx="6577">
                  <c:v>235.73262342295493</c:v>
                </c:pt>
                <c:pt idx="6578">
                  <c:v>130.53574139092234</c:v>
                </c:pt>
                <c:pt idx="6579">
                  <c:v>214.5742250829062</c:v>
                </c:pt>
                <c:pt idx="6580">
                  <c:v>147.59899204334943</c:v>
                </c:pt>
                <c:pt idx="6581">
                  <c:v>132.08648215339053</c:v>
                </c:pt>
                <c:pt idx="6582">
                  <c:v>236.59826911141863</c:v>
                </c:pt>
                <c:pt idx="6583">
                  <c:v>209.80244744321681</c:v>
                </c:pt>
                <c:pt idx="6584">
                  <c:v>142.38331732456572</c:v>
                </c:pt>
                <c:pt idx="6585">
                  <c:v>164.22634689632105</c:v>
                </c:pt>
                <c:pt idx="6586">
                  <c:v>209.51138640128192</c:v>
                </c:pt>
                <c:pt idx="6587">
                  <c:v>165.95694250980159</c:v>
                </c:pt>
                <c:pt idx="6588">
                  <c:v>200.25552930717822</c:v>
                </c:pt>
                <c:pt idx="6589">
                  <c:v>172.06574557319982</c:v>
                </c:pt>
                <c:pt idx="6590">
                  <c:v>195.19350234957528</c:v>
                </c:pt>
                <c:pt idx="6591">
                  <c:v>145.04675777941884</c:v>
                </c:pt>
                <c:pt idx="6592">
                  <c:v>110.88564224308357</c:v>
                </c:pt>
                <c:pt idx="6593">
                  <c:v>135.56054500411847</c:v>
                </c:pt>
                <c:pt idx="6594">
                  <c:v>95.727507868723478</c:v>
                </c:pt>
                <c:pt idx="6595">
                  <c:v>154.84931100188987</c:v>
                </c:pt>
                <c:pt idx="6596">
                  <c:v>179.22167262411676</c:v>
                </c:pt>
                <c:pt idx="6597">
                  <c:v>122.54884086331003</c:v>
                </c:pt>
                <c:pt idx="6598">
                  <c:v>245.03857548523229</c:v>
                </c:pt>
                <c:pt idx="6599">
                  <c:v>162.39463366189739</c:v>
                </c:pt>
                <c:pt idx="6600">
                  <c:v>212.16746335965581</c:v>
                </c:pt>
                <c:pt idx="6601">
                  <c:v>186.84608039591694</c:v>
                </c:pt>
                <c:pt idx="6602">
                  <c:v>113.71032587674563</c:v>
                </c:pt>
                <c:pt idx="6603">
                  <c:v>195.40571020086645</c:v>
                </c:pt>
                <c:pt idx="6604">
                  <c:v>203.2815204981307</c:v>
                </c:pt>
                <c:pt idx="6605">
                  <c:v>244.43604434025474</c:v>
                </c:pt>
                <c:pt idx="6606">
                  <c:v>218.13583816736354</c:v>
                </c:pt>
                <c:pt idx="6607">
                  <c:v>240.22134130034829</c:v>
                </c:pt>
                <c:pt idx="6608">
                  <c:v>221.82837074040435</c:v>
                </c:pt>
                <c:pt idx="6609">
                  <c:v>180.11509087016748</c:v>
                </c:pt>
                <c:pt idx="6610">
                  <c:v>102.78254921984626</c:v>
                </c:pt>
                <c:pt idx="6611">
                  <c:v>215.16075366860605</c:v>
                </c:pt>
                <c:pt idx="6612">
                  <c:v>211.00472667938448</c:v>
                </c:pt>
                <c:pt idx="6613">
                  <c:v>194.56250288356387</c:v>
                </c:pt>
                <c:pt idx="6614">
                  <c:v>144.94801735025248</c:v>
                </c:pt>
                <c:pt idx="6615">
                  <c:v>241.54190032248152</c:v>
                </c:pt>
                <c:pt idx="6616">
                  <c:v>199.45169060491025</c:v>
                </c:pt>
                <c:pt idx="6617">
                  <c:v>243.60391125781462</c:v>
                </c:pt>
                <c:pt idx="6618">
                  <c:v>155.66996398745687</c:v>
                </c:pt>
                <c:pt idx="6619">
                  <c:v>224.03591219670488</c:v>
                </c:pt>
                <c:pt idx="6620">
                  <c:v>235.6688451069931</c:v>
                </c:pt>
                <c:pt idx="6621">
                  <c:v>141.38779579268885</c:v>
                </c:pt>
                <c:pt idx="6622">
                  <c:v>211.17391315754503</c:v>
                </c:pt>
                <c:pt idx="6623">
                  <c:v>165.23010162898572</c:v>
                </c:pt>
                <c:pt idx="6624">
                  <c:v>188.65373181113682</c:v>
                </c:pt>
                <c:pt idx="6625">
                  <c:v>106.12430105509702</c:v>
                </c:pt>
                <c:pt idx="6626">
                  <c:v>166.22417365368165</c:v>
                </c:pt>
                <c:pt idx="6627">
                  <c:v>173.37436065616203</c:v>
                </c:pt>
                <c:pt idx="6628">
                  <c:v>126.97436022761394</c:v>
                </c:pt>
                <c:pt idx="6629">
                  <c:v>141.87448232376482</c:v>
                </c:pt>
                <c:pt idx="6630">
                  <c:v>195.52010530758707</c:v>
                </c:pt>
                <c:pt idx="6631">
                  <c:v>187.06263676875096</c:v>
                </c:pt>
                <c:pt idx="6632">
                  <c:v>258.17621280992171</c:v>
                </c:pt>
                <c:pt idx="6633">
                  <c:v>127.00787283363752</c:v>
                </c:pt>
                <c:pt idx="6634">
                  <c:v>129.42495504801627</c:v>
                </c:pt>
                <c:pt idx="6635">
                  <c:v>181.53154928739241</c:v>
                </c:pt>
                <c:pt idx="6636">
                  <c:v>226.67215989684337</c:v>
                </c:pt>
                <c:pt idx="6637">
                  <c:v>215.91675863390265</c:v>
                </c:pt>
                <c:pt idx="6638">
                  <c:v>48.433915253262967</c:v>
                </c:pt>
                <c:pt idx="6639">
                  <c:v>194.92864839747199</c:v>
                </c:pt>
                <c:pt idx="6640">
                  <c:v>196.63947273300437</c:v>
                </c:pt>
                <c:pt idx="6641">
                  <c:v>247.44151050952496</c:v>
                </c:pt>
                <c:pt idx="6642">
                  <c:v>106.99354152136948</c:v>
                </c:pt>
                <c:pt idx="6643">
                  <c:v>132.09854205313604</c:v>
                </c:pt>
                <c:pt idx="6644">
                  <c:v>205.54796992626507</c:v>
                </c:pt>
                <c:pt idx="6645">
                  <c:v>156.94338503606559</c:v>
                </c:pt>
                <c:pt idx="6646">
                  <c:v>179.87708179105539</c:v>
                </c:pt>
                <c:pt idx="6647">
                  <c:v>158.89732071598701</c:v>
                </c:pt>
                <c:pt idx="6648">
                  <c:v>177.35563505964819</c:v>
                </c:pt>
                <c:pt idx="6649">
                  <c:v>159.66845853625273</c:v>
                </c:pt>
                <c:pt idx="6650">
                  <c:v>190.994917829521</c:v>
                </c:pt>
                <c:pt idx="6651">
                  <c:v>218.24426130449865</c:v>
                </c:pt>
                <c:pt idx="6652">
                  <c:v>209.5621191526152</c:v>
                </c:pt>
                <c:pt idx="6653">
                  <c:v>126.21841324260458</c:v>
                </c:pt>
                <c:pt idx="6654">
                  <c:v>136.46608113020193</c:v>
                </c:pt>
                <c:pt idx="6655">
                  <c:v>133.67664951118059</c:v>
                </c:pt>
                <c:pt idx="6656">
                  <c:v>250.32602979961666</c:v>
                </c:pt>
                <c:pt idx="6657">
                  <c:v>229.70209374732804</c:v>
                </c:pt>
                <c:pt idx="6658">
                  <c:v>198.36931460275082</c:v>
                </c:pt>
                <c:pt idx="6659">
                  <c:v>146.27031578100286</c:v>
                </c:pt>
                <c:pt idx="6660">
                  <c:v>202.1699224312033</c:v>
                </c:pt>
                <c:pt idx="6661">
                  <c:v>121.77700727959746</c:v>
                </c:pt>
                <c:pt idx="6662">
                  <c:v>215.42844865478401</c:v>
                </c:pt>
                <c:pt idx="6663">
                  <c:v>84.033347775111906</c:v>
                </c:pt>
                <c:pt idx="6664">
                  <c:v>204.54444711474935</c:v>
                </c:pt>
                <c:pt idx="6665">
                  <c:v>247.19915290887002</c:v>
                </c:pt>
                <c:pt idx="6666">
                  <c:v>159.78244778096268</c:v>
                </c:pt>
                <c:pt idx="6667">
                  <c:v>142.41404687680188</c:v>
                </c:pt>
                <c:pt idx="6668">
                  <c:v>251.48482382035581</c:v>
                </c:pt>
                <c:pt idx="6669">
                  <c:v>174.89819856535178</c:v>
                </c:pt>
                <c:pt idx="6670">
                  <c:v>193.88106056765537</c:v>
                </c:pt>
                <c:pt idx="6671">
                  <c:v>190.90307705453597</c:v>
                </c:pt>
                <c:pt idx="6672">
                  <c:v>209.44221591860696</c:v>
                </c:pt>
                <c:pt idx="6673">
                  <c:v>200.40761160060356</c:v>
                </c:pt>
                <c:pt idx="6674">
                  <c:v>210.6441472730512</c:v>
                </c:pt>
                <c:pt idx="6675">
                  <c:v>203.65015916439006</c:v>
                </c:pt>
                <c:pt idx="6676">
                  <c:v>166.07035195163917</c:v>
                </c:pt>
                <c:pt idx="6677">
                  <c:v>231.7559874424478</c:v>
                </c:pt>
                <c:pt idx="6678">
                  <c:v>150.44709971305565</c:v>
                </c:pt>
                <c:pt idx="6679">
                  <c:v>162.24550836312119</c:v>
                </c:pt>
                <c:pt idx="6680">
                  <c:v>120.67039551737253</c:v>
                </c:pt>
                <c:pt idx="6681">
                  <c:v>219.96650775661692</c:v>
                </c:pt>
                <c:pt idx="6682">
                  <c:v>195.77771172378561</c:v>
                </c:pt>
                <c:pt idx="6683">
                  <c:v>146.0174057680706</c:v>
                </c:pt>
                <c:pt idx="6684">
                  <c:v>192.40088181475585</c:v>
                </c:pt>
                <c:pt idx="6685">
                  <c:v>158.29229641865822</c:v>
                </c:pt>
                <c:pt idx="6686">
                  <c:v>237.31896408178727</c:v>
                </c:pt>
                <c:pt idx="6687">
                  <c:v>157.77435851276095</c:v>
                </c:pt>
                <c:pt idx="6688">
                  <c:v>151.94809338907362</c:v>
                </c:pt>
                <c:pt idx="6689">
                  <c:v>146.1488470792392</c:v>
                </c:pt>
                <c:pt idx="6690">
                  <c:v>207.89327254504315</c:v>
                </c:pt>
                <c:pt idx="6691">
                  <c:v>141.80223888586625</c:v>
                </c:pt>
                <c:pt idx="6692">
                  <c:v>223.95671112433774</c:v>
                </c:pt>
                <c:pt idx="6693">
                  <c:v>225.32435013970826</c:v>
                </c:pt>
                <c:pt idx="6694">
                  <c:v>193.64235572509642</c:v>
                </c:pt>
                <c:pt idx="6695">
                  <c:v>127.40121110226028</c:v>
                </c:pt>
                <c:pt idx="6696">
                  <c:v>125.72604464337928</c:v>
                </c:pt>
                <c:pt idx="6697">
                  <c:v>190.00658585326164</c:v>
                </c:pt>
                <c:pt idx="6698">
                  <c:v>198.28605491027702</c:v>
                </c:pt>
                <c:pt idx="6699">
                  <c:v>101.49376339511946</c:v>
                </c:pt>
                <c:pt idx="6700">
                  <c:v>162.07127759997093</c:v>
                </c:pt>
                <c:pt idx="6701">
                  <c:v>110.13549328679801</c:v>
                </c:pt>
                <c:pt idx="6702">
                  <c:v>189.13699750526575</c:v>
                </c:pt>
                <c:pt idx="6703">
                  <c:v>102.90500358649297</c:v>
                </c:pt>
                <c:pt idx="6704">
                  <c:v>178.43725731807353</c:v>
                </c:pt>
                <c:pt idx="6705">
                  <c:v>210.80788360421138</c:v>
                </c:pt>
                <c:pt idx="6706">
                  <c:v>156.51044623125927</c:v>
                </c:pt>
                <c:pt idx="6707">
                  <c:v>192.31246187671786</c:v>
                </c:pt>
                <c:pt idx="6708">
                  <c:v>114.89103644606075</c:v>
                </c:pt>
                <c:pt idx="6709">
                  <c:v>193.9782355290663</c:v>
                </c:pt>
                <c:pt idx="6710">
                  <c:v>183.71937744603201</c:v>
                </c:pt>
                <c:pt idx="6711">
                  <c:v>166.94307123514591</c:v>
                </c:pt>
                <c:pt idx="6712">
                  <c:v>181.09443590190494</c:v>
                </c:pt>
                <c:pt idx="6713">
                  <c:v>201.86158326367149</c:v>
                </c:pt>
                <c:pt idx="6714">
                  <c:v>153.73736505323905</c:v>
                </c:pt>
                <c:pt idx="6715">
                  <c:v>234.9523247173056</c:v>
                </c:pt>
                <c:pt idx="6716">
                  <c:v>244.62714736699127</c:v>
                </c:pt>
                <c:pt idx="6717">
                  <c:v>229.04761226498522</c:v>
                </c:pt>
                <c:pt idx="6718">
                  <c:v>239.92471415083855</c:v>
                </c:pt>
                <c:pt idx="6719">
                  <c:v>205.10221747797914</c:v>
                </c:pt>
                <c:pt idx="6720">
                  <c:v>164.61064024013467</c:v>
                </c:pt>
                <c:pt idx="6721">
                  <c:v>181.60959075401479</c:v>
                </c:pt>
                <c:pt idx="6722">
                  <c:v>152.28785787228844</c:v>
                </c:pt>
                <c:pt idx="6723">
                  <c:v>182.69127099272737</c:v>
                </c:pt>
                <c:pt idx="6724">
                  <c:v>160.09014916533488</c:v>
                </c:pt>
                <c:pt idx="6725">
                  <c:v>132.6356714341091</c:v>
                </c:pt>
                <c:pt idx="6726">
                  <c:v>213.4824562742142</c:v>
                </c:pt>
                <c:pt idx="6727">
                  <c:v>171.86037939580274</c:v>
                </c:pt>
                <c:pt idx="6728">
                  <c:v>61.894618738442659</c:v>
                </c:pt>
                <c:pt idx="6729">
                  <c:v>156.80939259225852</c:v>
                </c:pt>
                <c:pt idx="6730">
                  <c:v>225.12779696597136</c:v>
                </c:pt>
                <c:pt idx="6731">
                  <c:v>263.63726010429673</c:v>
                </c:pt>
                <c:pt idx="6732">
                  <c:v>188.7923046976357</c:v>
                </c:pt>
                <c:pt idx="6733">
                  <c:v>196.58189830777701</c:v>
                </c:pt>
                <c:pt idx="6734">
                  <c:v>131.15647834609263</c:v>
                </c:pt>
                <c:pt idx="6735">
                  <c:v>178.60116759009543</c:v>
                </c:pt>
                <c:pt idx="6736">
                  <c:v>242.87173619057285</c:v>
                </c:pt>
                <c:pt idx="6737">
                  <c:v>181.12957195597119</c:v>
                </c:pt>
                <c:pt idx="6738">
                  <c:v>266.35908670839854</c:v>
                </c:pt>
                <c:pt idx="6739">
                  <c:v>247.44151050952496</c:v>
                </c:pt>
                <c:pt idx="6740">
                  <c:v>119.89601080102148</c:v>
                </c:pt>
                <c:pt idx="6741">
                  <c:v>268.65394647727953</c:v>
                </c:pt>
                <c:pt idx="6742">
                  <c:v>174.9883579120069</c:v>
                </c:pt>
                <c:pt idx="6743">
                  <c:v>91.133381829131395</c:v>
                </c:pt>
                <c:pt idx="6744">
                  <c:v>114.67894455534406</c:v>
                </c:pt>
                <c:pt idx="6745">
                  <c:v>234.25331437436398</c:v>
                </c:pt>
                <c:pt idx="6746">
                  <c:v>151.80725927137246</c:v>
                </c:pt>
                <c:pt idx="6747">
                  <c:v>236.32471811622963</c:v>
                </c:pt>
                <c:pt idx="6748">
                  <c:v>99.778706498618703</c:v>
                </c:pt>
                <c:pt idx="6749">
                  <c:v>190.49234469974181</c:v>
                </c:pt>
                <c:pt idx="6750">
                  <c:v>198.49420414146152</c:v>
                </c:pt>
                <c:pt idx="6751">
                  <c:v>147.73733300869935</c:v>
                </c:pt>
                <c:pt idx="6752">
                  <c:v>167.97651187487645</c:v>
                </c:pt>
                <c:pt idx="6753">
                  <c:v>137.56237240129849</c:v>
                </c:pt>
                <c:pt idx="6754">
                  <c:v>239.26060794081423</c:v>
                </c:pt>
                <c:pt idx="6755">
                  <c:v>262.59222340711858</c:v>
                </c:pt>
                <c:pt idx="6756">
                  <c:v>118.32857171582873</c:v>
                </c:pt>
                <c:pt idx="6757">
                  <c:v>69.014598011272028</c:v>
                </c:pt>
                <c:pt idx="6758">
                  <c:v>85.045451669138856</c:v>
                </c:pt>
                <c:pt idx="6759">
                  <c:v>187.73288888922252</c:v>
                </c:pt>
                <c:pt idx="6760">
                  <c:v>181.60959075401479</c:v>
                </c:pt>
                <c:pt idx="6761">
                  <c:v>208.73984271900554</c:v>
                </c:pt>
                <c:pt idx="6762">
                  <c:v>168.5894214912696</c:v>
                </c:pt>
                <c:pt idx="6763">
                  <c:v>179.13580381871725</c:v>
                </c:pt>
                <c:pt idx="6764">
                  <c:v>294.29166988818906</c:v>
                </c:pt>
                <c:pt idx="6765">
                  <c:v>290.77760063926689</c:v>
                </c:pt>
                <c:pt idx="6766">
                  <c:v>266.65501809446141</c:v>
                </c:pt>
                <c:pt idx="6767">
                  <c:v>172.81131408679357</c:v>
                </c:pt>
                <c:pt idx="6768">
                  <c:v>168.90524011585512</c:v>
                </c:pt>
                <c:pt idx="6769">
                  <c:v>221.8174704464036</c:v>
                </c:pt>
                <c:pt idx="6770">
                  <c:v>179.12409180069517</c:v>
                </c:pt>
                <c:pt idx="6771">
                  <c:v>145.94922095027869</c:v>
                </c:pt>
                <c:pt idx="6772">
                  <c:v>219.53838131565135</c:v>
                </c:pt>
                <c:pt idx="6773">
                  <c:v>126.67205100995488</c:v>
                </c:pt>
                <c:pt idx="6774">
                  <c:v>189.7402823939774</c:v>
                </c:pt>
                <c:pt idx="6775">
                  <c:v>91.522313595924061</c:v>
                </c:pt>
                <c:pt idx="6776">
                  <c:v>242.67205208132509</c:v>
                </c:pt>
                <c:pt idx="6777">
                  <c:v>196.14646635061945</c:v>
                </c:pt>
                <c:pt idx="6778">
                  <c:v>78.073438089340925</c:v>
                </c:pt>
                <c:pt idx="6779">
                  <c:v>136.77975448415964</c:v>
                </c:pt>
                <c:pt idx="6780">
                  <c:v>185.56471604795661</c:v>
                </c:pt>
                <c:pt idx="6781">
                  <c:v>171.75763832681696</c:v>
                </c:pt>
                <c:pt idx="6782">
                  <c:v>232.57884367892984</c:v>
                </c:pt>
                <c:pt idx="6783">
                  <c:v>140.98123801857582</c:v>
                </c:pt>
                <c:pt idx="6784">
                  <c:v>119.70815467037028</c:v>
                </c:pt>
                <c:pt idx="6785">
                  <c:v>156.14980884463876</c:v>
                </c:pt>
                <c:pt idx="6786">
                  <c:v>209.80708586619585</c:v>
                </c:pt>
                <c:pt idx="6787">
                  <c:v>278.08733921090607</c:v>
                </c:pt>
                <c:pt idx="6788">
                  <c:v>263.87776233576005</c:v>
                </c:pt>
                <c:pt idx="6789">
                  <c:v>84.868263911339454</c:v>
                </c:pt>
                <c:pt idx="6790">
                  <c:v>193.80012008667109</c:v>
                </c:pt>
                <c:pt idx="6791">
                  <c:v>160.69511548237642</c:v>
                </c:pt>
                <c:pt idx="6792">
                  <c:v>168.34126586189086</c:v>
                </c:pt>
                <c:pt idx="6793">
                  <c:v>209.28108870037249</c:v>
                </c:pt>
                <c:pt idx="6794">
                  <c:v>217.71408955799416</c:v>
                </c:pt>
                <c:pt idx="6795">
                  <c:v>263.53266366611933</c:v>
                </c:pt>
                <c:pt idx="6796">
                  <c:v>115.03181258347468</c:v>
                </c:pt>
                <c:pt idx="6797">
                  <c:v>271.20160029851831</c:v>
                </c:pt>
                <c:pt idx="6798">
                  <c:v>216.83754357552971</c:v>
                </c:pt>
                <c:pt idx="6799">
                  <c:v>203.06525402673287</c:v>
                </c:pt>
                <c:pt idx="6800">
                  <c:v>105.77734701626468</c:v>
                </c:pt>
                <c:pt idx="6801">
                  <c:v>219.67022848883062</c:v>
                </c:pt>
                <c:pt idx="6802">
                  <c:v>191.50259322457714</c:v>
                </c:pt>
                <c:pt idx="6803">
                  <c:v>253.86456672975328</c:v>
                </c:pt>
                <c:pt idx="6804">
                  <c:v>173.61428308475297</c:v>
                </c:pt>
                <c:pt idx="6805">
                  <c:v>157.7571963477385</c:v>
                </c:pt>
                <c:pt idx="6806">
                  <c:v>200.23442448262358</c:v>
                </c:pt>
                <c:pt idx="6807">
                  <c:v>154.61994098557625</c:v>
                </c:pt>
                <c:pt idx="6808">
                  <c:v>167.62723862455459</c:v>
                </c:pt>
                <c:pt idx="6809">
                  <c:v>199.07458681671415</c:v>
                </c:pt>
                <c:pt idx="6810">
                  <c:v>210.2106286653725</c:v>
                </c:pt>
                <c:pt idx="6811">
                  <c:v>172.6773216429865</c:v>
                </c:pt>
                <c:pt idx="6812">
                  <c:v>233.17325758369407</c:v>
                </c:pt>
                <c:pt idx="6813">
                  <c:v>127.77170513771125</c:v>
                </c:pt>
                <c:pt idx="6814">
                  <c:v>177.10162342125841</c:v>
                </c:pt>
                <c:pt idx="6815">
                  <c:v>241.7850696471578</c:v>
                </c:pt>
                <c:pt idx="6816">
                  <c:v>222.77495690985234</c:v>
                </c:pt>
                <c:pt idx="6817">
                  <c:v>148.31667203878169</c:v>
                </c:pt>
                <c:pt idx="6818">
                  <c:v>236.30314944937709</c:v>
                </c:pt>
                <c:pt idx="6819">
                  <c:v>209.83943886647467</c:v>
                </c:pt>
                <c:pt idx="6820">
                  <c:v>212.54433522670297</c:v>
                </c:pt>
                <c:pt idx="6821">
                  <c:v>229.68330813426292</c:v>
                </c:pt>
                <c:pt idx="6822">
                  <c:v>242.90513283602195</c:v>
                </c:pt>
                <c:pt idx="6823">
                  <c:v>222.90819560992531</c:v>
                </c:pt>
                <c:pt idx="6824">
                  <c:v>301.75674783065915</c:v>
                </c:pt>
                <c:pt idx="6825">
                  <c:v>208.91836402341141</c:v>
                </c:pt>
                <c:pt idx="6826">
                  <c:v>10.923916306346655</c:v>
                </c:pt>
                <c:pt idx="6827">
                  <c:v>142.29623093313421</c:v>
                </c:pt>
                <c:pt idx="6828">
                  <c:v>170.10473629823537</c:v>
                </c:pt>
                <c:pt idx="6829">
                  <c:v>149.18278156954329</c:v>
                </c:pt>
                <c:pt idx="6830">
                  <c:v>208.87708205889794</c:v>
                </c:pt>
                <c:pt idx="6831">
                  <c:v>108.72297752910526</c:v>
                </c:pt>
                <c:pt idx="6832">
                  <c:v>169.18070446052297</c:v>
                </c:pt>
                <c:pt idx="6833">
                  <c:v>107.62923739064718</c:v>
                </c:pt>
                <c:pt idx="6834">
                  <c:v>203.26424237253377</c:v>
                </c:pt>
                <c:pt idx="6835">
                  <c:v>240.0571411268902</c:v>
                </c:pt>
                <c:pt idx="6836">
                  <c:v>182.92962795356289</c:v>
                </c:pt>
                <c:pt idx="6837">
                  <c:v>189.27974497244577</c:v>
                </c:pt>
                <c:pt idx="6838">
                  <c:v>215.71701654436765</c:v>
                </c:pt>
                <c:pt idx="6839">
                  <c:v>248.18760084570386</c:v>
                </c:pt>
                <c:pt idx="6840">
                  <c:v>206.33389271977649</c:v>
                </c:pt>
                <c:pt idx="6841">
                  <c:v>41.129326745867729</c:v>
                </c:pt>
                <c:pt idx="6842">
                  <c:v>166.33740915465751</c:v>
                </c:pt>
                <c:pt idx="6843">
                  <c:v>230.56866712038754</c:v>
                </c:pt>
                <c:pt idx="6844">
                  <c:v>181.32856030177209</c:v>
                </c:pt>
                <c:pt idx="6845">
                  <c:v>166.69700289610773</c:v>
                </c:pt>
                <c:pt idx="6846">
                  <c:v>220.16306093035382</c:v>
                </c:pt>
                <c:pt idx="6847">
                  <c:v>212.37712007830851</c:v>
                </c:pt>
                <c:pt idx="6848">
                  <c:v>147.55121628666529</c:v>
                </c:pt>
                <c:pt idx="6849">
                  <c:v>233.53737378754886</c:v>
                </c:pt>
                <c:pt idx="6850">
                  <c:v>123.70404010624043</c:v>
                </c:pt>
                <c:pt idx="6851">
                  <c:v>276.4986793405842</c:v>
                </c:pt>
                <c:pt idx="6852">
                  <c:v>165.70553998433752</c:v>
                </c:pt>
                <c:pt idx="6853">
                  <c:v>260.35603968892246</c:v>
                </c:pt>
                <c:pt idx="6854">
                  <c:v>191.30256123360596</c:v>
                </c:pt>
                <c:pt idx="6855">
                  <c:v>93.657379693177063</c:v>
                </c:pt>
                <c:pt idx="6856">
                  <c:v>108.30621522443835</c:v>
                </c:pt>
                <c:pt idx="6857">
                  <c:v>178.92504547460703</c:v>
                </c:pt>
                <c:pt idx="6858">
                  <c:v>316.06906577479094</c:v>
                </c:pt>
                <c:pt idx="6859">
                  <c:v>246.46257133979816</c:v>
                </c:pt>
                <c:pt idx="6860">
                  <c:v>179.59228262014221</c:v>
                </c:pt>
                <c:pt idx="6861">
                  <c:v>184.04412503485219</c:v>
                </c:pt>
                <c:pt idx="6862">
                  <c:v>137.31375292962184</c:v>
                </c:pt>
                <c:pt idx="6863">
                  <c:v>209.86263098136988</c:v>
                </c:pt>
                <c:pt idx="6864">
                  <c:v>182.92180061478575</c:v>
                </c:pt>
                <c:pt idx="6865">
                  <c:v>205.9690227721876</c:v>
                </c:pt>
                <c:pt idx="6866">
                  <c:v>273.89327715325635</c:v>
                </c:pt>
                <c:pt idx="6867">
                  <c:v>210.13629793713335</c:v>
                </c:pt>
                <c:pt idx="6868">
                  <c:v>170.49007328721927</c:v>
                </c:pt>
                <c:pt idx="6869">
                  <c:v>230.56866712038754</c:v>
                </c:pt>
                <c:pt idx="6870">
                  <c:v>142.39352185511962</c:v>
                </c:pt>
                <c:pt idx="6871">
                  <c:v>101.68463450070703</c:v>
                </c:pt>
                <c:pt idx="6872">
                  <c:v>161.26390210018144</c:v>
                </c:pt>
                <c:pt idx="6873">
                  <c:v>134.29796626922325</c:v>
                </c:pt>
                <c:pt idx="6874">
                  <c:v>226.85630528911133</c:v>
                </c:pt>
                <c:pt idx="6875">
                  <c:v>150.92114654151374</c:v>
                </c:pt>
                <c:pt idx="6876">
                  <c:v>108.41081166261574</c:v>
                </c:pt>
                <c:pt idx="6877">
                  <c:v>212.64006068093295</c:v>
                </c:pt>
                <c:pt idx="6878">
                  <c:v>154.49621105261031</c:v>
                </c:pt>
                <c:pt idx="6879">
                  <c:v>168.0607572322333</c:v>
                </c:pt>
                <c:pt idx="6880">
                  <c:v>233.51708068701555</c:v>
                </c:pt>
                <c:pt idx="6881">
                  <c:v>152.17920281400438</c:v>
                </c:pt>
                <c:pt idx="6882">
                  <c:v>123.54598584322957</c:v>
                </c:pt>
                <c:pt idx="6883">
                  <c:v>128.98291333811358</c:v>
                </c:pt>
                <c:pt idx="6884">
                  <c:v>232.12949645283516</c:v>
                </c:pt>
                <c:pt idx="6885">
                  <c:v>218.61220420731115</c:v>
                </c:pt>
                <c:pt idx="6886">
                  <c:v>203.77620830884553</c:v>
                </c:pt>
                <c:pt idx="6887">
                  <c:v>165.4415557365428</c:v>
                </c:pt>
                <c:pt idx="6888">
                  <c:v>82.208592175156809</c:v>
                </c:pt>
                <c:pt idx="6889">
                  <c:v>143.90303863336158</c:v>
                </c:pt>
                <c:pt idx="6890">
                  <c:v>171.31061031221179</c:v>
                </c:pt>
                <c:pt idx="6891">
                  <c:v>136.27474618231645</c:v>
                </c:pt>
                <c:pt idx="6892">
                  <c:v>244.77546094174613</c:v>
                </c:pt>
                <c:pt idx="6893">
                  <c:v>147.68486084874894</c:v>
                </c:pt>
                <c:pt idx="6894">
                  <c:v>246.77392548226635</c:v>
                </c:pt>
                <c:pt idx="6895">
                  <c:v>224.19477818373707</c:v>
                </c:pt>
                <c:pt idx="6896">
                  <c:v>44.201818127185106</c:v>
                </c:pt>
                <c:pt idx="6897">
                  <c:v>96.137312538921833</c:v>
                </c:pt>
                <c:pt idx="6898">
                  <c:v>174.69033923560346</c:v>
                </c:pt>
                <c:pt idx="6899">
                  <c:v>209.23041392932646</c:v>
                </c:pt>
                <c:pt idx="6900">
                  <c:v>195.29548967482697</c:v>
                </c:pt>
                <c:pt idx="6901">
                  <c:v>56.849869906436652</c:v>
                </c:pt>
                <c:pt idx="6902">
                  <c:v>206.07570650070556</c:v>
                </c:pt>
                <c:pt idx="6903">
                  <c:v>126.14350271149306</c:v>
                </c:pt>
                <c:pt idx="6904">
                  <c:v>180.13463022696669</c:v>
                </c:pt>
                <c:pt idx="6905">
                  <c:v>110.39373748615617</c:v>
                </c:pt>
                <c:pt idx="6906">
                  <c:v>188.77647607921972</c:v>
                </c:pt>
                <c:pt idx="6907">
                  <c:v>157.68848970736144</c:v>
                </c:pt>
                <c:pt idx="6908">
                  <c:v>127.55369925769628</c:v>
                </c:pt>
                <c:pt idx="6909">
                  <c:v>200.36534397120704</c:v>
                </c:pt>
                <c:pt idx="6910">
                  <c:v>237.20172794099199</c:v>
                </c:pt>
                <c:pt idx="6911">
                  <c:v>205.15068899811013</c:v>
                </c:pt>
                <c:pt idx="6912">
                  <c:v>173.25631279134541</c:v>
                </c:pt>
                <c:pt idx="6913">
                  <c:v>138.42233602161286</c:v>
                </c:pt>
                <c:pt idx="6914">
                  <c:v>145.47482624009717</c:v>
                </c:pt>
                <c:pt idx="6915">
                  <c:v>163.92322595464066</c:v>
                </c:pt>
                <c:pt idx="6916">
                  <c:v>109.41062373574823</c:v>
                </c:pt>
                <c:pt idx="6917">
                  <c:v>201.38776835636236</c:v>
                </c:pt>
                <c:pt idx="6918">
                  <c:v>171.20369466254488</c:v>
                </c:pt>
                <c:pt idx="6919">
                  <c:v>150.63611544945161</c:v>
                </c:pt>
                <c:pt idx="6920">
                  <c:v>209.51138640128192</c:v>
                </c:pt>
                <c:pt idx="6921">
                  <c:v>187.23994048712484</c:v>
                </c:pt>
                <c:pt idx="6922">
                  <c:v>216.89326263156545</c:v>
                </c:pt>
                <c:pt idx="6923">
                  <c:v>293.12093192827888</c:v>
                </c:pt>
                <c:pt idx="6924">
                  <c:v>142.86304622117314</c:v>
                </c:pt>
                <c:pt idx="6925">
                  <c:v>244.60975328081986</c:v>
                </c:pt>
                <c:pt idx="6926">
                  <c:v>220.23762357974192</c:v>
                </c:pt>
                <c:pt idx="6927">
                  <c:v>207.99752110149711</c:v>
                </c:pt>
                <c:pt idx="6928">
                  <c:v>22.501420062035322</c:v>
                </c:pt>
                <c:pt idx="6929">
                  <c:v>274.86641829425935</c:v>
                </c:pt>
                <c:pt idx="6930">
                  <c:v>253.98725301754894</c:v>
                </c:pt>
                <c:pt idx="6931">
                  <c:v>219.84996737926849</c:v>
                </c:pt>
                <c:pt idx="6932">
                  <c:v>191.3265650725225</c:v>
                </c:pt>
                <c:pt idx="6933">
                  <c:v>234.99418648469145</c:v>
                </c:pt>
                <c:pt idx="6934">
                  <c:v>100.09968536876841</c:v>
                </c:pt>
                <c:pt idx="6935">
                  <c:v>205.61429937486537</c:v>
                </c:pt>
                <c:pt idx="6936">
                  <c:v>219.38044301321497</c:v>
                </c:pt>
                <c:pt idx="6937">
                  <c:v>55.664288992993534</c:v>
                </c:pt>
                <c:pt idx="6938">
                  <c:v>288.91295460169204</c:v>
                </c:pt>
                <c:pt idx="6939">
                  <c:v>134.9009612564987</c:v>
                </c:pt>
                <c:pt idx="6940">
                  <c:v>160.03964833515056</c:v>
                </c:pt>
                <c:pt idx="6941">
                  <c:v>183.6998380892328</c:v>
                </c:pt>
                <c:pt idx="6942">
                  <c:v>188.56670339999255</c:v>
                </c:pt>
                <c:pt idx="6943">
                  <c:v>183.78199615624908</c:v>
                </c:pt>
                <c:pt idx="6944">
                  <c:v>173.97979081550147</c:v>
                </c:pt>
                <c:pt idx="6945">
                  <c:v>196.23679963813629</c:v>
                </c:pt>
                <c:pt idx="6946">
                  <c:v>199.26302275023772</c:v>
                </c:pt>
                <c:pt idx="6947">
                  <c:v>163.36870248749619</c:v>
                </c:pt>
                <c:pt idx="6948">
                  <c:v>115.8833110818523</c:v>
                </c:pt>
                <c:pt idx="6949">
                  <c:v>230.34590685681906</c:v>
                </c:pt>
                <c:pt idx="6950">
                  <c:v>165.75824406543688</c:v>
                </c:pt>
                <c:pt idx="6951">
                  <c:v>159.11816763007664</c:v>
                </c:pt>
                <c:pt idx="6952">
                  <c:v>188.75664682098432</c:v>
                </c:pt>
                <c:pt idx="6953">
                  <c:v>173.126378967645</c:v>
                </c:pt>
                <c:pt idx="6954">
                  <c:v>142.74088175596262</c:v>
                </c:pt>
                <c:pt idx="6955">
                  <c:v>225.5914073427266</c:v>
                </c:pt>
                <c:pt idx="6956">
                  <c:v>125.04071764822584</c:v>
                </c:pt>
                <c:pt idx="6957">
                  <c:v>217.76534413191257</c:v>
                </c:pt>
                <c:pt idx="6958">
                  <c:v>109.43080087570706</c:v>
                </c:pt>
                <c:pt idx="6959">
                  <c:v>264.56424893665826</c:v>
                </c:pt>
                <c:pt idx="6960">
                  <c:v>134.71612010078388</c:v>
                </c:pt>
                <c:pt idx="6961">
                  <c:v>203.98087872279575</c:v>
                </c:pt>
                <c:pt idx="6962">
                  <c:v>254.92722943425179</c:v>
                </c:pt>
                <c:pt idx="6963">
                  <c:v>179.62741867420846</c:v>
                </c:pt>
                <c:pt idx="6964">
                  <c:v>234.3771602679044</c:v>
                </c:pt>
                <c:pt idx="6965">
                  <c:v>109.00151482899673</c:v>
                </c:pt>
                <c:pt idx="6966">
                  <c:v>180.86419618128275</c:v>
                </c:pt>
                <c:pt idx="6967">
                  <c:v>166.06223471142584</c:v>
                </c:pt>
                <c:pt idx="6968">
                  <c:v>163.66057525345241</c:v>
                </c:pt>
                <c:pt idx="6969">
                  <c:v>200.50061198133335</c:v>
                </c:pt>
                <c:pt idx="6970">
                  <c:v>136.1563504357764</c:v>
                </c:pt>
                <c:pt idx="6971">
                  <c:v>210.02485982506187</c:v>
                </c:pt>
                <c:pt idx="6972">
                  <c:v>156.34543433377985</c:v>
                </c:pt>
                <c:pt idx="6973">
                  <c:v>199.58179836947238</c:v>
                </c:pt>
                <c:pt idx="6974">
                  <c:v>220.03550429843017</c:v>
                </c:pt>
                <c:pt idx="6975">
                  <c:v>86.021375863929279</c:v>
                </c:pt>
                <c:pt idx="6976">
                  <c:v>224.50218966667308</c:v>
                </c:pt>
                <c:pt idx="6977">
                  <c:v>283.58990039094351</c:v>
                </c:pt>
                <c:pt idx="6978">
                  <c:v>149.75214799022069</c:v>
                </c:pt>
                <c:pt idx="6979">
                  <c:v>186.5076494593086</c:v>
                </c:pt>
                <c:pt idx="6980">
                  <c:v>262.23228178394493</c:v>
                </c:pt>
                <c:pt idx="6981">
                  <c:v>172.7325188764371</c:v>
                </c:pt>
                <c:pt idx="6982">
                  <c:v>164.73309460678138</c:v>
                </c:pt>
                <c:pt idx="6983">
                  <c:v>157.78293959527218</c:v>
                </c:pt>
                <c:pt idx="6984">
                  <c:v>182.92180061478575</c:v>
                </c:pt>
                <c:pt idx="6985">
                  <c:v>156.11931121355155</c:v>
                </c:pt>
                <c:pt idx="6986">
                  <c:v>233.48994591258815</c:v>
                </c:pt>
                <c:pt idx="6987">
                  <c:v>237.93946911580861</c:v>
                </c:pt>
                <c:pt idx="6988">
                  <c:v>151.66167077011778</c:v>
                </c:pt>
                <c:pt idx="6989">
                  <c:v>121.30284449056489</c:v>
                </c:pt>
                <c:pt idx="6990">
                  <c:v>156.48876160383224</c:v>
                </c:pt>
                <c:pt idx="6991">
                  <c:v>140.15003262073151</c:v>
                </c:pt>
                <c:pt idx="6992">
                  <c:v>217.1980070212885</c:v>
                </c:pt>
                <c:pt idx="6993">
                  <c:v>227.47251978187705</c:v>
                </c:pt>
                <c:pt idx="6994">
                  <c:v>223.88887418826926</c:v>
                </c:pt>
                <c:pt idx="6995">
                  <c:v>112.40855246767751</c:v>
                </c:pt>
                <c:pt idx="6996">
                  <c:v>281.52719369216356</c:v>
                </c:pt>
                <c:pt idx="6997">
                  <c:v>148.60947248933371</c:v>
                </c:pt>
                <c:pt idx="6998">
                  <c:v>181.00856709650543</c:v>
                </c:pt>
                <c:pt idx="6999">
                  <c:v>112.13523339363746</c:v>
                </c:pt>
                <c:pt idx="7000">
                  <c:v>316.62567653227597</c:v>
                </c:pt>
                <c:pt idx="7001">
                  <c:v>126.23882230371237</c:v>
                </c:pt>
                <c:pt idx="7002">
                  <c:v>117.93766861926997</c:v>
                </c:pt>
                <c:pt idx="7003">
                  <c:v>174.06623942377337</c:v>
                </c:pt>
                <c:pt idx="7004">
                  <c:v>215.63236532500014</c:v>
                </c:pt>
                <c:pt idx="7005">
                  <c:v>139.29204033018323</c:v>
                </c:pt>
                <c:pt idx="7006">
                  <c:v>133.99403360352153</c:v>
                </c:pt>
                <c:pt idx="7007">
                  <c:v>174.68645455635851</c:v>
                </c:pt>
                <c:pt idx="7008">
                  <c:v>289.37540537270252</c:v>
                </c:pt>
                <c:pt idx="7009">
                  <c:v>117.29478319437476</c:v>
                </c:pt>
                <c:pt idx="7010">
                  <c:v>236.75748298017425</c:v>
                </c:pt>
                <c:pt idx="7011">
                  <c:v>278.13697033678181</c:v>
                </c:pt>
                <c:pt idx="7012">
                  <c:v>203.48955376874073</c:v>
                </c:pt>
                <c:pt idx="7013">
                  <c:v>183.21106426781625</c:v>
                </c:pt>
                <c:pt idx="7014">
                  <c:v>182.18742229662894</c:v>
                </c:pt>
                <c:pt idx="7015">
                  <c:v>132.88730588072212</c:v>
                </c:pt>
                <c:pt idx="7016">
                  <c:v>100.88868111750344</c:v>
                </c:pt>
                <c:pt idx="7017">
                  <c:v>306.33208825718611</c:v>
                </c:pt>
                <c:pt idx="7018">
                  <c:v>170.53373244350951</c:v>
                </c:pt>
                <c:pt idx="7019">
                  <c:v>60.78418027726002</c:v>
                </c:pt>
                <c:pt idx="7020">
                  <c:v>164.35726638490451</c:v>
                </c:pt>
                <c:pt idx="7021">
                  <c:v>117.25315334813786</c:v>
                </c:pt>
                <c:pt idx="7022">
                  <c:v>154.19077089944039</c:v>
                </c:pt>
                <c:pt idx="7023">
                  <c:v>159.59238839939644</c:v>
                </c:pt>
                <c:pt idx="7024">
                  <c:v>176.92971186959767</c:v>
                </c:pt>
                <c:pt idx="7025">
                  <c:v>172.45253206936468</c:v>
                </c:pt>
                <c:pt idx="7026">
                  <c:v>203.19930445082719</c:v>
                </c:pt>
                <c:pt idx="7027">
                  <c:v>174.61971924574755</c:v>
                </c:pt>
                <c:pt idx="7028">
                  <c:v>183.94242761103669</c:v>
                </c:pt>
                <c:pt idx="7029">
                  <c:v>252.11541742435656</c:v>
                </c:pt>
                <c:pt idx="7030">
                  <c:v>225.01253215494216</c:v>
                </c:pt>
                <c:pt idx="7031">
                  <c:v>221.56682166467363</c:v>
                </c:pt>
                <c:pt idx="7032">
                  <c:v>242.3660321252828</c:v>
                </c:pt>
                <c:pt idx="7033">
                  <c:v>317.49398931395262</c:v>
                </c:pt>
                <c:pt idx="7034">
                  <c:v>170.33120730018709</c:v>
                </c:pt>
                <c:pt idx="7035">
                  <c:v>187.88288389230729</c:v>
                </c:pt>
                <c:pt idx="7036">
                  <c:v>163.40575189104129</c:v>
                </c:pt>
                <c:pt idx="7037">
                  <c:v>156.07582599812304</c:v>
                </c:pt>
                <c:pt idx="7038">
                  <c:v>208.30191760949674</c:v>
                </c:pt>
                <c:pt idx="7039">
                  <c:v>141.17442833565292</c:v>
                </c:pt>
                <c:pt idx="7040">
                  <c:v>285.37105481489561</c:v>
                </c:pt>
                <c:pt idx="7041">
                  <c:v>147.66103095069411</c:v>
                </c:pt>
                <c:pt idx="7042">
                  <c:v>255.18071925005643</c:v>
                </c:pt>
                <c:pt idx="7043">
                  <c:v>161.09262833168032</c:v>
                </c:pt>
                <c:pt idx="7044">
                  <c:v>166.52741055593651</c:v>
                </c:pt>
                <c:pt idx="7045">
                  <c:v>88.759900790755637</c:v>
                </c:pt>
                <c:pt idx="7046">
                  <c:v>134.12286580176442</c:v>
                </c:pt>
                <c:pt idx="7047">
                  <c:v>269.44224646256771</c:v>
                </c:pt>
                <c:pt idx="7048">
                  <c:v>135.22309973239317</c:v>
                </c:pt>
                <c:pt idx="7049">
                  <c:v>205.27853553146997</c:v>
                </c:pt>
                <c:pt idx="7050">
                  <c:v>184.39647124039766</c:v>
                </c:pt>
                <c:pt idx="7051">
                  <c:v>211.80172370775836</c:v>
                </c:pt>
                <c:pt idx="7052">
                  <c:v>125.63663904045825</c:v>
                </c:pt>
                <c:pt idx="7053">
                  <c:v>219.13912905773032</c:v>
                </c:pt>
                <c:pt idx="7054">
                  <c:v>120.17640347010456</c:v>
                </c:pt>
                <c:pt idx="7055">
                  <c:v>157.19809243790223</c:v>
                </c:pt>
                <c:pt idx="7056">
                  <c:v>190.4086211649701</c:v>
                </c:pt>
                <c:pt idx="7057">
                  <c:v>286.69161383702885</c:v>
                </c:pt>
                <c:pt idx="7058">
                  <c:v>172.44858940983249</c:v>
                </c:pt>
                <c:pt idx="7059">
                  <c:v>124.57826687721536</c:v>
                </c:pt>
                <c:pt idx="7060">
                  <c:v>123.40173088858137</c:v>
                </c:pt>
                <c:pt idx="7061">
                  <c:v>172.94130589078122</c:v>
                </c:pt>
                <c:pt idx="7062">
                  <c:v>173.25237013181322</c:v>
                </c:pt>
                <c:pt idx="7063">
                  <c:v>200.08680667131557</c:v>
                </c:pt>
                <c:pt idx="7064">
                  <c:v>228.24818006454734</c:v>
                </c:pt>
                <c:pt idx="7065">
                  <c:v>123.46666881028796</c:v>
                </c:pt>
                <c:pt idx="7066">
                  <c:v>193.7030031055474</c:v>
                </c:pt>
                <c:pt idx="7067">
                  <c:v>239.76932698104065</c:v>
                </c:pt>
                <c:pt idx="7068">
                  <c:v>249.41852234376711</c:v>
                </c:pt>
                <c:pt idx="7069">
                  <c:v>283.52820936532225</c:v>
                </c:pt>
                <c:pt idx="7070">
                  <c:v>191.6867386168451</c:v>
                </c:pt>
                <c:pt idx="7071">
                  <c:v>245.19720955111552</c:v>
                </c:pt>
                <c:pt idx="7072">
                  <c:v>157.66703700108337</c:v>
                </c:pt>
                <c:pt idx="7073">
                  <c:v>112.27693721564719</c:v>
                </c:pt>
                <c:pt idx="7074">
                  <c:v>215.50295332388487</c:v>
                </c:pt>
                <c:pt idx="7075">
                  <c:v>105.43816233592224</c:v>
                </c:pt>
                <c:pt idx="7076">
                  <c:v>142.63889443071093</c:v>
                </c:pt>
                <c:pt idx="7077">
                  <c:v>230.33315119362669</c:v>
                </c:pt>
                <c:pt idx="7078">
                  <c:v>98.391586106736213</c:v>
                </c:pt>
                <c:pt idx="7079">
                  <c:v>250.12460628175177</c:v>
                </c:pt>
                <c:pt idx="7080">
                  <c:v>173.81477891802206</c:v>
                </c:pt>
                <c:pt idx="7081">
                  <c:v>89.896778262918815</c:v>
                </c:pt>
                <c:pt idx="7082">
                  <c:v>185.0351241043245</c:v>
                </c:pt>
                <c:pt idx="7083">
                  <c:v>138.11695384873019</c:v>
                </c:pt>
                <c:pt idx="7084">
                  <c:v>159.41479477958637</c:v>
                </c:pt>
                <c:pt idx="7085">
                  <c:v>112.84734728149488</c:v>
                </c:pt>
                <c:pt idx="7086">
                  <c:v>122.76174447804806</c:v>
                </c:pt>
                <c:pt idx="7087">
                  <c:v>155.65686044254107</c:v>
                </c:pt>
                <c:pt idx="7088">
                  <c:v>239.87021268083481</c:v>
                </c:pt>
                <c:pt idx="7089">
                  <c:v>153.48317947398755</c:v>
                </c:pt>
                <c:pt idx="7090">
                  <c:v>220.31752041555592</c:v>
                </c:pt>
                <c:pt idx="7091">
                  <c:v>158.36917827953584</c:v>
                </c:pt>
                <c:pt idx="7092">
                  <c:v>171.10472231222957</c:v>
                </c:pt>
                <c:pt idx="7093">
                  <c:v>127.77170513771125</c:v>
                </c:pt>
                <c:pt idx="7094">
                  <c:v>210.95787860729615</c:v>
                </c:pt>
                <c:pt idx="7095">
                  <c:v>295.93552699196152</c:v>
                </c:pt>
                <c:pt idx="7096">
                  <c:v>119.60599340425688</c:v>
                </c:pt>
                <c:pt idx="7097">
                  <c:v>242.63053819566267</c:v>
                </c:pt>
                <c:pt idx="7098">
                  <c:v>247.82696345908334</c:v>
                </c:pt>
                <c:pt idx="7099">
                  <c:v>244.79297098849202</c:v>
                </c:pt>
                <c:pt idx="7100">
                  <c:v>128.97641954594292</c:v>
                </c:pt>
                <c:pt idx="7101">
                  <c:v>115.96935382811353</c:v>
                </c:pt>
                <c:pt idx="7102">
                  <c:v>157.68848970736144</c:v>
                </c:pt>
                <c:pt idx="7103">
                  <c:v>139.89004901275621</c:v>
                </c:pt>
                <c:pt idx="7104">
                  <c:v>114.11676769028418</c:v>
                </c:pt>
                <c:pt idx="7105">
                  <c:v>200.42448386418982</c:v>
                </c:pt>
                <c:pt idx="7106">
                  <c:v>169.92975179135101</c:v>
                </c:pt>
                <c:pt idx="7107">
                  <c:v>127.50070527516073</c:v>
                </c:pt>
                <c:pt idx="7108">
                  <c:v>159.93853071420745</c:v>
                </c:pt>
                <c:pt idx="7109">
                  <c:v>206.00456468826451</c:v>
                </c:pt>
                <c:pt idx="7110">
                  <c:v>108.78501643644995</c:v>
                </c:pt>
                <c:pt idx="7111">
                  <c:v>171.79712290242605</c:v>
                </c:pt>
                <c:pt idx="7112">
                  <c:v>250.73200777085731</c:v>
                </c:pt>
                <c:pt idx="7113">
                  <c:v>106.56703852844657</c:v>
                </c:pt>
                <c:pt idx="7114">
                  <c:v>190.96297069125285</c:v>
                </c:pt>
                <c:pt idx="7115">
                  <c:v>144.79958781492314</c:v>
                </c:pt>
                <c:pt idx="7116">
                  <c:v>218.32183892882313</c:v>
                </c:pt>
                <c:pt idx="7117">
                  <c:v>252.68176887009759</c:v>
                </c:pt>
                <c:pt idx="7118">
                  <c:v>291.40564311062917</c:v>
                </c:pt>
                <c:pt idx="7119">
                  <c:v>195.43023586236814</c:v>
                </c:pt>
                <c:pt idx="7120">
                  <c:v>207.04977532630437</c:v>
                </c:pt>
                <c:pt idx="7121">
                  <c:v>201.38776835636236</c:v>
                </c:pt>
                <c:pt idx="7122">
                  <c:v>131.77014170621987</c:v>
                </c:pt>
                <c:pt idx="7123">
                  <c:v>247.48835858161328</c:v>
                </c:pt>
                <c:pt idx="7124">
                  <c:v>114.47462202311726</c:v>
                </c:pt>
                <c:pt idx="7125">
                  <c:v>147.82302787323715</c:v>
                </c:pt>
                <c:pt idx="7126">
                  <c:v>145.00228689910728</c:v>
                </c:pt>
                <c:pt idx="7127">
                  <c:v>148.64252125305939</c:v>
                </c:pt>
                <c:pt idx="7128">
                  <c:v>192.54560061170196</c:v>
                </c:pt>
                <c:pt idx="7129">
                  <c:v>46.129546717274934</c:v>
                </c:pt>
                <c:pt idx="7130">
                  <c:v>162.56016738196195</c:v>
                </c:pt>
                <c:pt idx="7131">
                  <c:v>216.70094201879692</c:v>
                </c:pt>
                <c:pt idx="7132">
                  <c:v>251.04985570549616</c:v>
                </c:pt>
                <c:pt idx="7133">
                  <c:v>182.24986706598429</c:v>
                </c:pt>
                <c:pt idx="7134">
                  <c:v>209.6775579045061</c:v>
                </c:pt>
                <c:pt idx="7135">
                  <c:v>99.54933648230508</c:v>
                </c:pt>
                <c:pt idx="7136">
                  <c:v>239.41413974142051</c:v>
                </c:pt>
                <c:pt idx="7137">
                  <c:v>169.51565657989704</c:v>
                </c:pt>
                <c:pt idx="7138">
                  <c:v>219.25439386875951</c:v>
                </c:pt>
                <c:pt idx="7139">
                  <c:v>150.36859440413537</c:v>
                </c:pt>
                <c:pt idx="7140">
                  <c:v>256.74201242480194</c:v>
                </c:pt>
                <c:pt idx="7141">
                  <c:v>150.16519955650438</c:v>
                </c:pt>
                <c:pt idx="7142">
                  <c:v>179.65861206874251</c:v>
                </c:pt>
                <c:pt idx="7143">
                  <c:v>105.26735240971902</c:v>
                </c:pt>
                <c:pt idx="7144">
                  <c:v>135.09102063806495</c:v>
                </c:pt>
                <c:pt idx="7145">
                  <c:v>144.05825186229777</c:v>
                </c:pt>
                <c:pt idx="7146">
                  <c:v>192.48930175279384</c:v>
                </c:pt>
                <c:pt idx="7147">
                  <c:v>157.0254271425074</c:v>
                </c:pt>
                <c:pt idx="7148">
                  <c:v>147.23533968179254</c:v>
                </c:pt>
                <c:pt idx="7149">
                  <c:v>90.137048573233187</c:v>
                </c:pt>
                <c:pt idx="7150">
                  <c:v>194.68849404773209</c:v>
                </c:pt>
                <c:pt idx="7151">
                  <c:v>206.37847956066253</c:v>
                </c:pt>
                <c:pt idx="7152">
                  <c:v>247.86476660636254</c:v>
                </c:pt>
                <c:pt idx="7153">
                  <c:v>211.69283672832535</c:v>
                </c:pt>
                <c:pt idx="7154">
                  <c:v>232.18875230639242</c:v>
                </c:pt>
                <c:pt idx="7155">
                  <c:v>162.62220628930663</c:v>
                </c:pt>
                <c:pt idx="7156">
                  <c:v>232.3800872542779</c:v>
                </c:pt>
                <c:pt idx="7157">
                  <c:v>246.45352641498903</c:v>
                </c:pt>
                <c:pt idx="7158">
                  <c:v>239.00085625398788</c:v>
                </c:pt>
                <c:pt idx="7159">
                  <c:v>120.81604199891444</c:v>
                </c:pt>
                <c:pt idx="7160">
                  <c:v>197.36538592922443</c:v>
                </c:pt>
                <c:pt idx="7161">
                  <c:v>195.6877263179922</c:v>
                </c:pt>
                <c:pt idx="7162">
                  <c:v>222.11850409774343</c:v>
                </c:pt>
                <c:pt idx="7163">
                  <c:v>150.36859440413537</c:v>
                </c:pt>
                <c:pt idx="7164">
                  <c:v>86.381317487102933</c:v>
                </c:pt>
                <c:pt idx="7165">
                  <c:v>261.24568921630271</c:v>
                </c:pt>
                <c:pt idx="7166">
                  <c:v>227.96813527718768</c:v>
                </c:pt>
                <c:pt idx="7167">
                  <c:v>175.56827674496162</c:v>
                </c:pt>
                <c:pt idx="7168">
                  <c:v>222.24490112392232</c:v>
                </c:pt>
                <c:pt idx="7169">
                  <c:v>145.96870232679066</c:v>
                </c:pt>
                <c:pt idx="7170">
                  <c:v>175.56433408542944</c:v>
                </c:pt>
                <c:pt idx="7171">
                  <c:v>223.06961272959597</c:v>
                </c:pt>
                <c:pt idx="7172">
                  <c:v>139.94327491644071</c:v>
                </c:pt>
                <c:pt idx="7173">
                  <c:v>131.24901488452451</c:v>
                </c:pt>
                <c:pt idx="7174">
                  <c:v>226.25261453838903</c:v>
                </c:pt>
                <c:pt idx="7175">
                  <c:v>183.41434315487277</c:v>
                </c:pt>
                <c:pt idx="7176">
                  <c:v>167.32968379044905</c:v>
                </c:pt>
                <c:pt idx="7177">
                  <c:v>164.83908257185249</c:v>
                </c:pt>
                <c:pt idx="7178">
                  <c:v>150.35015667279367</c:v>
                </c:pt>
                <c:pt idx="7179">
                  <c:v>190.34490082929551</c:v>
                </c:pt>
                <c:pt idx="7180">
                  <c:v>200.95825038850307</c:v>
                </c:pt>
                <c:pt idx="7181">
                  <c:v>120.66274211945711</c:v>
                </c:pt>
                <c:pt idx="7182">
                  <c:v>141.377359340986</c:v>
                </c:pt>
                <c:pt idx="7183">
                  <c:v>131.69685462315101</c:v>
                </c:pt>
                <c:pt idx="7184">
                  <c:v>242.68040124268737</c:v>
                </c:pt>
                <c:pt idx="7185">
                  <c:v>191.20666183851426</c:v>
                </c:pt>
                <c:pt idx="7186">
                  <c:v>229.9220709571091</c:v>
                </c:pt>
                <c:pt idx="7187">
                  <c:v>241.09185733293998</c:v>
                </c:pt>
                <c:pt idx="7188">
                  <c:v>169.09692294546403</c:v>
                </c:pt>
                <c:pt idx="7189">
                  <c:v>115.5899308284279</c:v>
                </c:pt>
                <c:pt idx="7190">
                  <c:v>218.30630021184334</c:v>
                </c:pt>
                <c:pt idx="7191">
                  <c:v>157.95009676337941</c:v>
                </c:pt>
                <c:pt idx="7192">
                  <c:v>121.61953281945898</c:v>
                </c:pt>
                <c:pt idx="7193">
                  <c:v>151.87538610887714</c:v>
                </c:pt>
                <c:pt idx="7194">
                  <c:v>221.69200110482052</c:v>
                </c:pt>
                <c:pt idx="7195">
                  <c:v>247.38538559147855</c:v>
                </c:pt>
                <c:pt idx="7196">
                  <c:v>163.87811729116947</c:v>
                </c:pt>
                <c:pt idx="7197">
                  <c:v>73.273597990628332</c:v>
                </c:pt>
                <c:pt idx="7198">
                  <c:v>35.396235943771899</c:v>
                </c:pt>
                <c:pt idx="7199">
                  <c:v>197.92454781934794</c:v>
                </c:pt>
                <c:pt idx="7200">
                  <c:v>181.34027231979417</c:v>
                </c:pt>
                <c:pt idx="7201">
                  <c:v>171.58758214434783</c:v>
                </c:pt>
                <c:pt idx="7202">
                  <c:v>244.57496510847704</c:v>
                </c:pt>
                <c:pt idx="7203">
                  <c:v>208.28823426170857</c:v>
                </c:pt>
                <c:pt idx="7204">
                  <c:v>173.4766378828499</c:v>
                </c:pt>
                <c:pt idx="7205">
                  <c:v>232.95873052091338</c:v>
                </c:pt>
                <c:pt idx="7206">
                  <c:v>230.46035994382692</c:v>
                </c:pt>
                <c:pt idx="7207">
                  <c:v>201.51990543097781</c:v>
                </c:pt>
                <c:pt idx="7208">
                  <c:v>140.6773053528741</c:v>
                </c:pt>
                <c:pt idx="7209">
                  <c:v>215.53774149622768</c:v>
                </c:pt>
                <c:pt idx="7210">
                  <c:v>121.07532984344289</c:v>
                </c:pt>
                <c:pt idx="7211">
                  <c:v>221.99790510028834</c:v>
                </c:pt>
                <c:pt idx="7212">
                  <c:v>234.91046294991975</c:v>
                </c:pt>
                <c:pt idx="7213">
                  <c:v>215.85176273190882</c:v>
                </c:pt>
                <c:pt idx="7214">
                  <c:v>154.76558746711817</c:v>
                </c:pt>
                <c:pt idx="7215">
                  <c:v>226.18790853783139</c:v>
                </c:pt>
                <c:pt idx="7216">
                  <c:v>189.19254262043978</c:v>
                </c:pt>
                <c:pt idx="7217">
                  <c:v>207.57206175374449</c:v>
                </c:pt>
                <c:pt idx="7218">
                  <c:v>262.85383046313655</c:v>
                </c:pt>
                <c:pt idx="7219">
                  <c:v>151.34243130858522</c:v>
                </c:pt>
                <c:pt idx="7220">
                  <c:v>189.36706328502623</c:v>
                </c:pt>
                <c:pt idx="7221">
                  <c:v>223.04178219172172</c:v>
                </c:pt>
                <c:pt idx="7222">
                  <c:v>163.77143356265151</c:v>
                </c:pt>
                <c:pt idx="7223">
                  <c:v>230.39031975684338</c:v>
                </c:pt>
                <c:pt idx="7224">
                  <c:v>180.87202352005988</c:v>
                </c:pt>
                <c:pt idx="7225">
                  <c:v>276.87531928648241</c:v>
                </c:pt>
                <c:pt idx="7226">
                  <c:v>212.37236569475499</c:v>
                </c:pt>
                <c:pt idx="7227">
                  <c:v>215.70704393496271</c:v>
                </c:pt>
                <c:pt idx="7228">
                  <c:v>232.85181487124646</c:v>
                </c:pt>
                <c:pt idx="7229">
                  <c:v>150.00760913579143</c:v>
                </c:pt>
                <c:pt idx="7230">
                  <c:v>239.68409595880075</c:v>
                </c:pt>
                <c:pt idx="7231">
                  <c:v>254.18902441713726</c:v>
                </c:pt>
                <c:pt idx="7232">
                  <c:v>138.76940602101968</c:v>
                </c:pt>
                <c:pt idx="7233">
                  <c:v>199.49784291355172</c:v>
                </c:pt>
                <c:pt idx="7234">
                  <c:v>149.28100017612451</c:v>
                </c:pt>
                <c:pt idx="7235">
                  <c:v>201.60948497476056</c:v>
                </c:pt>
                <c:pt idx="7236">
                  <c:v>251.37048669392243</c:v>
                </c:pt>
                <c:pt idx="7237">
                  <c:v>208.634724458243</c:v>
                </c:pt>
                <c:pt idx="7238">
                  <c:v>197.9702362856915</c:v>
                </c:pt>
                <c:pt idx="7239">
                  <c:v>179.94341123965569</c:v>
                </c:pt>
                <c:pt idx="7240">
                  <c:v>230.97209395898972</c:v>
                </c:pt>
                <c:pt idx="7241">
                  <c:v>77.871202847454697</c:v>
                </c:pt>
                <c:pt idx="7242">
                  <c:v>166.54358705607592</c:v>
                </c:pt>
                <c:pt idx="7243">
                  <c:v>168.83334455967997</c:v>
                </c:pt>
                <c:pt idx="7244">
                  <c:v>219.15478373528458</c:v>
                </c:pt>
                <c:pt idx="7245">
                  <c:v>172.46830270749342</c:v>
                </c:pt>
                <c:pt idx="7246">
                  <c:v>198.79871661003563</c:v>
                </c:pt>
                <c:pt idx="7247">
                  <c:v>188.511274245393</c:v>
                </c:pt>
                <c:pt idx="7248">
                  <c:v>167.84814351893147</c:v>
                </c:pt>
                <c:pt idx="7249">
                  <c:v>280.63708032248542</c:v>
                </c:pt>
                <c:pt idx="7250">
                  <c:v>217.85776470976998</c:v>
                </c:pt>
                <c:pt idx="7251">
                  <c:v>99.427114036807325</c:v>
                </c:pt>
                <c:pt idx="7252">
                  <c:v>120.66274211945711</c:v>
                </c:pt>
                <c:pt idx="7253">
                  <c:v>230.65807272330858</c:v>
                </c:pt>
                <c:pt idx="7254">
                  <c:v>166.91889345536765</c:v>
                </c:pt>
                <c:pt idx="7255">
                  <c:v>212.18172651031637</c:v>
                </c:pt>
                <c:pt idx="7256">
                  <c:v>212.39149918954354</c:v>
                </c:pt>
                <c:pt idx="7257">
                  <c:v>80.901948421960697</c:v>
                </c:pt>
                <c:pt idx="7258">
                  <c:v>220.62226480527897</c:v>
                </c:pt>
                <c:pt idx="7259">
                  <c:v>193.73941472593287</c:v>
                </c:pt>
                <c:pt idx="7260">
                  <c:v>165.76230268554355</c:v>
                </c:pt>
                <c:pt idx="7261">
                  <c:v>131.35361132270191</c:v>
                </c:pt>
                <c:pt idx="7262">
                  <c:v>163.09283228081767</c:v>
                </c:pt>
                <c:pt idx="7263">
                  <c:v>231.69070163901779</c:v>
                </c:pt>
                <c:pt idx="7264">
                  <c:v>194.6519084864849</c:v>
                </c:pt>
                <c:pt idx="7265">
                  <c:v>291.53273590025492</c:v>
                </c:pt>
                <c:pt idx="7266">
                  <c:v>189.48215415519371</c:v>
                </c:pt>
                <c:pt idx="7267">
                  <c:v>277.96349331736565</c:v>
                </c:pt>
                <c:pt idx="7268">
                  <c:v>260.99683782347711</c:v>
                </c:pt>
                <c:pt idx="7269">
                  <c:v>97.839381851081271</c:v>
                </c:pt>
                <c:pt idx="7270">
                  <c:v>189.42260840020026</c:v>
                </c:pt>
                <c:pt idx="7271">
                  <c:v>138.70991824631346</c:v>
                </c:pt>
                <c:pt idx="7272">
                  <c:v>303.36720828898251</c:v>
                </c:pt>
                <c:pt idx="7273">
                  <c:v>145.04182945500361</c:v>
                </c:pt>
                <c:pt idx="7274">
                  <c:v>126.36104474921012</c:v>
                </c:pt>
                <c:pt idx="7275">
                  <c:v>184.56096131529193</c:v>
                </c:pt>
                <c:pt idx="7276">
                  <c:v>162.85766423578025</c:v>
                </c:pt>
                <c:pt idx="7277">
                  <c:v>188.74876150191994</c:v>
                </c:pt>
                <c:pt idx="7278">
                  <c:v>150.07254705749801</c:v>
                </c:pt>
                <c:pt idx="7279">
                  <c:v>180.82517544797156</c:v>
                </c:pt>
                <c:pt idx="7280">
                  <c:v>164.29180664061278</c:v>
                </c:pt>
                <c:pt idx="7281">
                  <c:v>205.38005901442375</c:v>
                </c:pt>
                <c:pt idx="7282">
                  <c:v>203.30320512555772</c:v>
                </c:pt>
                <c:pt idx="7283">
                  <c:v>158.03579162791721</c:v>
                </c:pt>
                <c:pt idx="7284">
                  <c:v>244.50538876379142</c:v>
                </c:pt>
                <c:pt idx="7285">
                  <c:v>276.47548722568899</c:v>
                </c:pt>
                <c:pt idx="7286">
                  <c:v>231.51502136868658</c:v>
                </c:pt>
                <c:pt idx="7287">
                  <c:v>149.90086742698622</c:v>
                </c:pt>
                <c:pt idx="7288">
                  <c:v>154.87134351104032</c:v>
                </c:pt>
                <c:pt idx="7289">
                  <c:v>141.4345279042027</c:v>
                </c:pt>
                <c:pt idx="7290">
                  <c:v>240.85263066779589</c:v>
                </c:pt>
                <c:pt idx="7291">
                  <c:v>239.71505743218586</c:v>
                </c:pt>
                <c:pt idx="7292">
                  <c:v>270.70412943401607</c:v>
                </c:pt>
                <c:pt idx="7293">
                  <c:v>93.836654741317034</c:v>
                </c:pt>
                <c:pt idx="7294">
                  <c:v>202.45321411464829</c:v>
                </c:pt>
                <c:pt idx="7295">
                  <c:v>98.961880212009419</c:v>
                </c:pt>
                <c:pt idx="7296">
                  <c:v>277.9143260337878</c:v>
                </c:pt>
                <c:pt idx="7297">
                  <c:v>259.72776529641123</c:v>
                </c:pt>
                <c:pt idx="7298">
                  <c:v>187.57900920689281</c:v>
                </c:pt>
                <c:pt idx="7299">
                  <c:v>193.31511498392501</c:v>
                </c:pt>
                <c:pt idx="7300">
                  <c:v>237.96173354610801</c:v>
                </c:pt>
                <c:pt idx="7301">
                  <c:v>107.08039599165204</c:v>
                </c:pt>
                <c:pt idx="7302">
                  <c:v>151.07711351418402</c:v>
                </c:pt>
                <c:pt idx="7303">
                  <c:v>120.66274211945711</c:v>
                </c:pt>
                <c:pt idx="7304">
                  <c:v>256.20163614774356</c:v>
                </c:pt>
                <c:pt idx="7305">
                  <c:v>245.84728453162825</c:v>
                </c:pt>
                <c:pt idx="7306">
                  <c:v>138.30799889517948</c:v>
                </c:pt>
                <c:pt idx="7307">
                  <c:v>250.92658961482812</c:v>
                </c:pt>
                <c:pt idx="7308">
                  <c:v>194.24987317477644</c:v>
                </c:pt>
                <c:pt idx="7309">
                  <c:v>172.85462536136038</c:v>
                </c:pt>
                <c:pt idx="7310">
                  <c:v>186.43685552859097</c:v>
                </c:pt>
                <c:pt idx="7311">
                  <c:v>240.52794105926296</c:v>
                </c:pt>
                <c:pt idx="7312">
                  <c:v>57.065092732664198</c:v>
                </c:pt>
                <c:pt idx="7313">
                  <c:v>186.37000425740553</c:v>
                </c:pt>
                <c:pt idx="7314">
                  <c:v>225.66701363728498</c:v>
                </c:pt>
                <c:pt idx="7315">
                  <c:v>248.73516667837976</c:v>
                </c:pt>
                <c:pt idx="7316">
                  <c:v>216.25252247729804</c:v>
                </c:pt>
                <c:pt idx="7317">
                  <c:v>232.89854698276031</c:v>
                </c:pt>
                <c:pt idx="7318">
                  <c:v>300.00899005215615</c:v>
                </c:pt>
                <c:pt idx="7319">
                  <c:v>237.83545248050359</c:v>
                </c:pt>
                <c:pt idx="7320">
                  <c:v>146.05149817696656</c:v>
                </c:pt>
                <c:pt idx="7321">
                  <c:v>213.37606244713243</c:v>
                </c:pt>
                <c:pt idx="7322">
                  <c:v>214.15815854168613</c:v>
                </c:pt>
                <c:pt idx="7323">
                  <c:v>201.20049202858354</c:v>
                </c:pt>
                <c:pt idx="7324">
                  <c:v>188.22264837552211</c:v>
                </c:pt>
                <c:pt idx="7325">
                  <c:v>129.85064631691785</c:v>
                </c:pt>
                <c:pt idx="7326">
                  <c:v>146.36737478183932</c:v>
                </c:pt>
                <c:pt idx="7327">
                  <c:v>164.95736235781806</c:v>
                </c:pt>
                <c:pt idx="7328">
                  <c:v>104.88862517348025</c:v>
                </c:pt>
                <c:pt idx="7329">
                  <c:v>169.39210058779281</c:v>
                </c:pt>
                <c:pt idx="7330">
                  <c:v>217.95551947405329</c:v>
                </c:pt>
                <c:pt idx="7331">
                  <c:v>133.01868921160349</c:v>
                </c:pt>
                <c:pt idx="7332">
                  <c:v>109.70423591032159</c:v>
                </c:pt>
                <c:pt idx="7333">
                  <c:v>242.75519581322442</c:v>
                </c:pt>
                <c:pt idx="7334">
                  <c:v>206.01790015432925</c:v>
                </c:pt>
                <c:pt idx="7335">
                  <c:v>210.62078121729428</c:v>
                </c:pt>
                <c:pt idx="7336">
                  <c:v>173.86585955107876</c:v>
                </c:pt>
                <c:pt idx="7337">
                  <c:v>236.77197805198375</c:v>
                </c:pt>
                <c:pt idx="7338">
                  <c:v>135.15421915115439</c:v>
                </c:pt>
                <c:pt idx="7339">
                  <c:v>277.69353709998541</c:v>
                </c:pt>
                <c:pt idx="7340">
                  <c:v>182.10538019018713</c:v>
                </c:pt>
                <c:pt idx="7341">
                  <c:v>150.42402355873492</c:v>
                </c:pt>
                <c:pt idx="7342">
                  <c:v>106.53410572529538</c:v>
                </c:pt>
                <c:pt idx="7343">
                  <c:v>113.03253631893313</c:v>
                </c:pt>
                <c:pt idx="7344">
                  <c:v>159.06297039662604</c:v>
                </c:pt>
                <c:pt idx="7345">
                  <c:v>200.84368134092074</c:v>
                </c:pt>
                <c:pt idx="7346">
                  <c:v>119.98182162613375</c:v>
                </c:pt>
                <c:pt idx="7347">
                  <c:v>144.26802454152494</c:v>
                </c:pt>
                <c:pt idx="7348">
                  <c:v>194.40815935893625</c:v>
                </c:pt>
                <c:pt idx="7349">
                  <c:v>91.204349700710736</c:v>
                </c:pt>
                <c:pt idx="7350">
                  <c:v>167.24120587212383</c:v>
                </c:pt>
                <c:pt idx="7351">
                  <c:v>109.29860582080437</c:v>
                </c:pt>
                <c:pt idx="7352">
                  <c:v>119.66095871655853</c:v>
                </c:pt>
                <c:pt idx="7353">
                  <c:v>130.24143345290213</c:v>
                </c:pt>
                <c:pt idx="7354">
                  <c:v>241.23599632701371</c:v>
                </c:pt>
                <c:pt idx="7355">
                  <c:v>205.68515128587023</c:v>
                </c:pt>
                <c:pt idx="7356">
                  <c:v>141.26812447982957</c:v>
                </c:pt>
                <c:pt idx="7357">
                  <c:v>204.69345645295107</c:v>
                </c:pt>
                <c:pt idx="7358">
                  <c:v>240.26842129358556</c:v>
                </c:pt>
                <c:pt idx="7359">
                  <c:v>224.26296300152899</c:v>
                </c:pt>
                <c:pt idx="7360">
                  <c:v>140.6773053528741</c:v>
                </c:pt>
                <c:pt idx="7361">
                  <c:v>210.38746854144847</c:v>
                </c:pt>
                <c:pt idx="7362">
                  <c:v>184.47085994892404</c:v>
                </c:pt>
                <c:pt idx="7363">
                  <c:v>283.43683243263513</c:v>
                </c:pt>
                <c:pt idx="7364">
                  <c:v>300.76876373612322</c:v>
                </c:pt>
                <c:pt idx="7365">
                  <c:v>181.59399405674776</c:v>
                </c:pt>
                <c:pt idx="7366">
                  <c:v>47.545193410478532</c:v>
                </c:pt>
                <c:pt idx="7367">
                  <c:v>201.38776835636236</c:v>
                </c:pt>
                <c:pt idx="7368">
                  <c:v>238.14077667309903</c:v>
                </c:pt>
                <c:pt idx="7369">
                  <c:v>170.80351472002803</c:v>
                </c:pt>
                <c:pt idx="7370">
                  <c:v>178.53872282074008</c:v>
                </c:pt>
                <c:pt idx="7371">
                  <c:v>217.27946932485793</c:v>
                </c:pt>
                <c:pt idx="7372">
                  <c:v>123.02462710038526</c:v>
                </c:pt>
                <c:pt idx="7373">
                  <c:v>136.28599435804063</c:v>
                </c:pt>
                <c:pt idx="7374">
                  <c:v>214.45165475568501</c:v>
                </c:pt>
                <c:pt idx="7375">
                  <c:v>206.75830842235882</c:v>
                </c:pt>
                <c:pt idx="7376">
                  <c:v>267.3401131684659</c:v>
                </c:pt>
                <c:pt idx="7377">
                  <c:v>183.76245679944986</c:v>
                </c:pt>
                <c:pt idx="7378">
                  <c:v>153.99097082961816</c:v>
                </c:pt>
                <c:pt idx="7379">
                  <c:v>171.39375404411112</c:v>
                </c:pt>
                <c:pt idx="7380">
                  <c:v>163.55377556435997</c:v>
                </c:pt>
                <c:pt idx="7381">
                  <c:v>64.372464293846861</c:v>
                </c:pt>
                <c:pt idx="7382">
                  <c:v>251.15294465620536</c:v>
                </c:pt>
                <c:pt idx="7383">
                  <c:v>197.2248996932467</c:v>
                </c:pt>
                <c:pt idx="7384">
                  <c:v>311.34900655131787</c:v>
                </c:pt>
                <c:pt idx="7385">
                  <c:v>177.00004195801739</c:v>
                </c:pt>
                <c:pt idx="7386">
                  <c:v>189.99469989437785</c:v>
                </c:pt>
                <c:pt idx="7387">
                  <c:v>163.14640606622561</c:v>
                </c:pt>
                <c:pt idx="7388">
                  <c:v>27.266008146107197</c:v>
                </c:pt>
                <c:pt idx="7389">
                  <c:v>204.64521685396903</c:v>
                </c:pt>
                <c:pt idx="7390">
                  <c:v>191.34256763180019</c:v>
                </c:pt>
                <c:pt idx="7391">
                  <c:v>174.98053057322977</c:v>
                </c:pt>
                <c:pt idx="7392">
                  <c:v>148.33557361242129</c:v>
                </c:pt>
                <c:pt idx="7393">
                  <c:v>189.80782942860969</c:v>
                </c:pt>
                <c:pt idx="7394">
                  <c:v>265.80757821619045</c:v>
                </c:pt>
                <c:pt idx="7395">
                  <c:v>259.04638096078997</c:v>
                </c:pt>
                <c:pt idx="7396">
                  <c:v>88.055324340239167</c:v>
                </c:pt>
                <c:pt idx="7397">
                  <c:v>235.9670957045455</c:v>
                </c:pt>
                <c:pt idx="7398">
                  <c:v>206.46771122272185</c:v>
                </c:pt>
                <c:pt idx="7399">
                  <c:v>211.47065626762924</c:v>
                </c:pt>
                <c:pt idx="7400">
                  <c:v>94.781037659849972</c:v>
                </c:pt>
                <c:pt idx="7401">
                  <c:v>149.84514837095048</c:v>
                </c:pt>
                <c:pt idx="7402">
                  <c:v>150.08646232643514</c:v>
                </c:pt>
                <c:pt idx="7403">
                  <c:v>83.030056884745136</c:v>
                </c:pt>
                <c:pt idx="7404">
                  <c:v>184.08720438827004</c:v>
                </c:pt>
                <c:pt idx="7405">
                  <c:v>139.23295841748768</c:v>
                </c:pt>
                <c:pt idx="7406">
                  <c:v>215.2994425156794</c:v>
                </c:pt>
                <c:pt idx="7407">
                  <c:v>168.65343172838038</c:v>
                </c:pt>
                <c:pt idx="7408">
                  <c:v>273.24250640929677</c:v>
                </c:pt>
                <c:pt idx="7409">
                  <c:v>108.42124811431859</c:v>
                </c:pt>
                <c:pt idx="7410">
                  <c:v>236.55501581713906</c:v>
                </c:pt>
                <c:pt idx="7411">
                  <c:v>145.38646428234642</c:v>
                </c:pt>
                <c:pt idx="7412">
                  <c:v>53.413726163562387</c:v>
                </c:pt>
                <c:pt idx="7413">
                  <c:v>124.43725881865248</c:v>
                </c:pt>
                <c:pt idx="7414">
                  <c:v>201.97278945459402</c:v>
                </c:pt>
                <c:pt idx="7415">
                  <c:v>166.66876649622282</c:v>
                </c:pt>
                <c:pt idx="7416">
                  <c:v>180.12291820894461</c:v>
                </c:pt>
                <c:pt idx="7417">
                  <c:v>106.22449099144433</c:v>
                </c:pt>
                <c:pt idx="7418">
                  <c:v>243.11432571237674</c:v>
                </c:pt>
                <c:pt idx="7419">
                  <c:v>214.01668664082536</c:v>
                </c:pt>
                <c:pt idx="7420">
                  <c:v>294.97444575070404</c:v>
                </c:pt>
                <c:pt idx="7421">
                  <c:v>124.57119328217232</c:v>
                </c:pt>
                <c:pt idx="7422">
                  <c:v>205.92460987216327</c:v>
                </c:pt>
                <c:pt idx="7423">
                  <c:v>197.72132691257866</c:v>
                </c:pt>
                <c:pt idx="7424">
                  <c:v>191.29061729443492</c:v>
                </c:pt>
                <c:pt idx="7425">
                  <c:v>113.05109001084929</c:v>
                </c:pt>
                <c:pt idx="7426">
                  <c:v>249.66563432797557</c:v>
                </c:pt>
                <c:pt idx="7427">
                  <c:v>200.01514303628937</c:v>
                </c:pt>
                <c:pt idx="7428">
                  <c:v>205.57452489782008</c:v>
                </c:pt>
                <c:pt idx="7429">
                  <c:v>218.17712013187702</c:v>
                </c:pt>
                <c:pt idx="7430">
                  <c:v>185.12928409079905</c:v>
                </c:pt>
                <c:pt idx="7431">
                  <c:v>241.95611149450997</c:v>
                </c:pt>
                <c:pt idx="7432">
                  <c:v>161.68066440484836</c:v>
                </c:pt>
                <c:pt idx="7433">
                  <c:v>181.43002580443863</c:v>
                </c:pt>
                <c:pt idx="7434">
                  <c:v>182.11320752896427</c:v>
                </c:pt>
                <c:pt idx="7435">
                  <c:v>124.09703049313975</c:v>
                </c:pt>
                <c:pt idx="7436">
                  <c:v>227.28628709926852</c:v>
                </c:pt>
                <c:pt idx="7437">
                  <c:v>147.19220234808745</c:v>
                </c:pt>
                <c:pt idx="7438">
                  <c:v>186.51153413855354</c:v>
                </c:pt>
                <c:pt idx="7439">
                  <c:v>114.52807984795072</c:v>
                </c:pt>
                <c:pt idx="7440">
                  <c:v>64.012522670673206</c:v>
                </c:pt>
                <c:pt idx="7441">
                  <c:v>197.68822016856575</c:v>
                </c:pt>
                <c:pt idx="7442">
                  <c:v>108.30621522443835</c:v>
                </c:pt>
                <c:pt idx="7443">
                  <c:v>117.17824281702633</c:v>
                </c:pt>
                <c:pt idx="7444">
                  <c:v>179.97460463418975</c:v>
                </c:pt>
                <c:pt idx="7445">
                  <c:v>206.92407406357233</c:v>
                </c:pt>
                <c:pt idx="7446">
                  <c:v>96.793881311605219</c:v>
                </c:pt>
                <c:pt idx="7447">
                  <c:v>168.44534047748311</c:v>
                </c:pt>
                <c:pt idx="7448">
                  <c:v>220.42432010464836</c:v>
                </c:pt>
                <c:pt idx="7449">
                  <c:v>215.71701654436765</c:v>
                </c:pt>
                <c:pt idx="7450">
                  <c:v>203.15170263500477</c:v>
                </c:pt>
                <c:pt idx="7451">
                  <c:v>184.23986648456776</c:v>
                </c:pt>
                <c:pt idx="7452">
                  <c:v>154.07979662966682</c:v>
                </c:pt>
                <c:pt idx="7453">
                  <c:v>254.51649707945762</c:v>
                </c:pt>
                <c:pt idx="7454">
                  <c:v>223.16446847951738</c:v>
                </c:pt>
                <c:pt idx="7455">
                  <c:v>219.38577719964087</c:v>
                </c:pt>
                <c:pt idx="7456">
                  <c:v>111.17763096961426</c:v>
                </c:pt>
                <c:pt idx="7457">
                  <c:v>224.24591679708101</c:v>
                </c:pt>
                <c:pt idx="7458">
                  <c:v>109.35960108297877</c:v>
                </c:pt>
                <c:pt idx="7459">
                  <c:v>162.62632288970053</c:v>
                </c:pt>
                <c:pt idx="7460">
                  <c:v>175.50560005445732</c:v>
                </c:pt>
                <c:pt idx="7461">
                  <c:v>279.64492164726835</c:v>
                </c:pt>
                <c:pt idx="7462">
                  <c:v>189.8634905043582</c:v>
                </c:pt>
                <c:pt idx="7463">
                  <c:v>144.51188962964807</c:v>
                </c:pt>
                <c:pt idx="7464">
                  <c:v>210.5180401483085</c:v>
                </c:pt>
                <c:pt idx="7465">
                  <c:v>197.55979383233353</c:v>
                </c:pt>
                <c:pt idx="7466">
                  <c:v>259.03339337644866</c:v>
                </c:pt>
                <c:pt idx="7467">
                  <c:v>122.20907638009521</c:v>
                </c:pt>
                <c:pt idx="7468">
                  <c:v>125.65032238824642</c:v>
                </c:pt>
                <c:pt idx="7469">
                  <c:v>132.48538652958814</c:v>
                </c:pt>
                <c:pt idx="7470">
                  <c:v>239.28356813456048</c:v>
                </c:pt>
                <c:pt idx="7471">
                  <c:v>220.89071353519103</c:v>
                </c:pt>
                <c:pt idx="7472">
                  <c:v>148.03697513314546</c:v>
                </c:pt>
                <c:pt idx="7473">
                  <c:v>253.86456672975328</c:v>
                </c:pt>
                <c:pt idx="7474">
                  <c:v>44.066376176197082</c:v>
                </c:pt>
                <c:pt idx="7475">
                  <c:v>111.74560586339794</c:v>
                </c:pt>
                <c:pt idx="7476">
                  <c:v>238.4255758440122</c:v>
                </c:pt>
                <c:pt idx="7477">
                  <c:v>242.316632920556</c:v>
                </c:pt>
                <c:pt idx="7478">
                  <c:v>215.91675863390265</c:v>
                </c:pt>
                <c:pt idx="7479">
                  <c:v>235.63347713177791</c:v>
                </c:pt>
                <c:pt idx="7480">
                  <c:v>183.96979430661304</c:v>
                </c:pt>
                <c:pt idx="7481">
                  <c:v>212.20549842808396</c:v>
                </c:pt>
                <c:pt idx="7482">
                  <c:v>187.04292347109003</c:v>
                </c:pt>
                <c:pt idx="7483">
                  <c:v>112.42722212016815</c:v>
                </c:pt>
                <c:pt idx="7484">
                  <c:v>116.94435033830814</c:v>
                </c:pt>
                <c:pt idx="7485">
                  <c:v>231.3851455252734</c:v>
                </c:pt>
                <c:pt idx="7486">
                  <c:v>221.28463160668616</c:v>
                </c:pt>
                <c:pt idx="7487">
                  <c:v>179.60793729769648</c:v>
                </c:pt>
                <c:pt idx="7488">
                  <c:v>138.70991824631346</c:v>
                </c:pt>
                <c:pt idx="7489">
                  <c:v>199.32587338160374</c:v>
                </c:pt>
                <c:pt idx="7490">
                  <c:v>248.1399410495942</c:v>
                </c:pt>
                <c:pt idx="7491">
                  <c:v>292.18118743272498</c:v>
                </c:pt>
                <c:pt idx="7492">
                  <c:v>242.78847649809904</c:v>
                </c:pt>
                <c:pt idx="7493">
                  <c:v>117.36946180433733</c:v>
                </c:pt>
                <c:pt idx="7494">
                  <c:v>123.84017782067531</c:v>
                </c:pt>
                <c:pt idx="7495">
                  <c:v>103.03928593173623</c:v>
                </c:pt>
                <c:pt idx="7496">
                  <c:v>191.64673221865087</c:v>
                </c:pt>
                <c:pt idx="7497">
                  <c:v>187.44884346204344</c:v>
                </c:pt>
                <c:pt idx="7498">
                  <c:v>103.20951605506707</c:v>
                </c:pt>
                <c:pt idx="7499">
                  <c:v>206.51682052601245</c:v>
                </c:pt>
                <c:pt idx="7500">
                  <c:v>201.2897816709301</c:v>
                </c:pt>
                <c:pt idx="7501">
                  <c:v>206.99585365917301</c:v>
                </c:pt>
                <c:pt idx="7502">
                  <c:v>215.73696176317753</c:v>
                </c:pt>
                <c:pt idx="7503">
                  <c:v>201.1706901609432</c:v>
                </c:pt>
                <c:pt idx="7504">
                  <c:v>171.3185536115634</c:v>
                </c:pt>
                <c:pt idx="7505">
                  <c:v>111.32281360885827</c:v>
                </c:pt>
                <c:pt idx="7506">
                  <c:v>177.08602672399138</c:v>
                </c:pt>
                <c:pt idx="7507">
                  <c:v>253.6093375053315</c:v>
                </c:pt>
                <c:pt idx="7508">
                  <c:v>133.54097563904361</c:v>
                </c:pt>
                <c:pt idx="7509">
                  <c:v>222.14053660689387</c:v>
                </c:pt>
                <c:pt idx="7510">
                  <c:v>215.78688279048947</c:v>
                </c:pt>
                <c:pt idx="7511">
                  <c:v>114.25139791725087</c:v>
                </c:pt>
                <c:pt idx="7512">
                  <c:v>263.0147837405093</c:v>
                </c:pt>
                <c:pt idx="7513">
                  <c:v>195.78594492457341</c:v>
                </c:pt>
                <c:pt idx="7514">
                  <c:v>259.7409848019015</c:v>
                </c:pt>
                <c:pt idx="7515">
                  <c:v>173.30350874515716</c:v>
                </c:pt>
                <c:pt idx="7516">
                  <c:v>190.33295689012448</c:v>
                </c:pt>
                <c:pt idx="7517">
                  <c:v>190.24140601657564</c:v>
                </c:pt>
                <c:pt idx="7518">
                  <c:v>227.94389951712219</c:v>
                </c:pt>
                <c:pt idx="7519">
                  <c:v>185.98089854975115</c:v>
                </c:pt>
                <c:pt idx="7520">
                  <c:v>251.31853635655716</c:v>
                </c:pt>
                <c:pt idx="7521">
                  <c:v>267.07108463568147</c:v>
                </c:pt>
                <c:pt idx="7522">
                  <c:v>195.89239673194243</c:v>
                </c:pt>
                <c:pt idx="7523">
                  <c:v>105.34713328495855</c:v>
                </c:pt>
                <c:pt idx="7524">
                  <c:v>184.80389871881926</c:v>
                </c:pt>
                <c:pt idx="7525">
                  <c:v>210.53670980079914</c:v>
                </c:pt>
                <c:pt idx="7526">
                  <c:v>227.64727236761246</c:v>
                </c:pt>
                <c:pt idx="7527">
                  <c:v>219.21775032722508</c:v>
                </c:pt>
                <c:pt idx="7528">
                  <c:v>256.38091119588353</c:v>
                </c:pt>
                <c:pt idx="7529">
                  <c:v>192.65419768969878</c:v>
                </c:pt>
                <c:pt idx="7530">
                  <c:v>136.48289541350096</c:v>
                </c:pt>
                <c:pt idx="7531">
                  <c:v>136.32542095336248</c:v>
                </c:pt>
                <c:pt idx="7532">
                  <c:v>190.17368504108163</c:v>
                </c:pt>
                <c:pt idx="7533">
                  <c:v>178.27717374500935</c:v>
                </c:pt>
                <c:pt idx="7534">
                  <c:v>179.63518803269835</c:v>
                </c:pt>
                <c:pt idx="7535">
                  <c:v>98.349376457626931</c:v>
                </c:pt>
                <c:pt idx="7536">
                  <c:v>214.08492943890451</c:v>
                </c:pt>
                <c:pt idx="7537">
                  <c:v>202.05419377787621</c:v>
                </c:pt>
                <c:pt idx="7538">
                  <c:v>120.16086475312477</c:v>
                </c:pt>
                <c:pt idx="7539">
                  <c:v>41.287033127155155</c:v>
                </c:pt>
                <c:pt idx="7540">
                  <c:v>180.58328168961452</c:v>
                </c:pt>
                <c:pt idx="7541">
                  <c:v>169.85414549679263</c:v>
                </c:pt>
                <c:pt idx="7542">
                  <c:v>153.00414634082699</c:v>
                </c:pt>
                <c:pt idx="7543">
                  <c:v>195.79823674546788</c:v>
                </c:pt>
                <c:pt idx="7544">
                  <c:v>219.53838131565135</c:v>
                </c:pt>
                <c:pt idx="7545">
                  <c:v>171.54409692891932</c:v>
                </c:pt>
                <c:pt idx="7546">
                  <c:v>79.225622357334942</c:v>
                </c:pt>
                <c:pt idx="7547">
                  <c:v>149.75678641319973</c:v>
                </c:pt>
                <c:pt idx="7548">
                  <c:v>258.48072527849581</c:v>
                </c:pt>
                <c:pt idx="7549">
                  <c:v>212.66400653956225</c:v>
                </c:pt>
                <c:pt idx="7550">
                  <c:v>160.68670834072691</c:v>
                </c:pt>
                <c:pt idx="7551">
                  <c:v>231.88679097045679</c:v>
                </c:pt>
                <c:pt idx="7552">
                  <c:v>209.65448175018537</c:v>
                </c:pt>
                <c:pt idx="7553">
                  <c:v>177.30872900727263</c:v>
                </c:pt>
                <c:pt idx="7554">
                  <c:v>142.88333932170644</c:v>
                </c:pt>
                <c:pt idx="7555">
                  <c:v>230.7988488607225</c:v>
                </c:pt>
                <c:pt idx="7556">
                  <c:v>43.652628846466541</c:v>
                </c:pt>
                <c:pt idx="7557">
                  <c:v>149.4819598516915</c:v>
                </c:pt>
                <c:pt idx="7558">
                  <c:v>184.48262994723336</c:v>
                </c:pt>
                <c:pt idx="7559">
                  <c:v>271.57081876765005</c:v>
                </c:pt>
                <c:pt idx="7560">
                  <c:v>147.48911939903337</c:v>
                </c:pt>
                <c:pt idx="7561">
                  <c:v>177.09773874201346</c:v>
                </c:pt>
                <c:pt idx="7562">
                  <c:v>168.74538846393989</c:v>
                </c:pt>
                <c:pt idx="7563">
                  <c:v>196.53667368373135</c:v>
                </c:pt>
                <c:pt idx="7564">
                  <c:v>121.7545109281491</c:v>
                </c:pt>
                <c:pt idx="7565">
                  <c:v>110.07554166979389</c:v>
                </c:pt>
                <c:pt idx="7566">
                  <c:v>203.76322072450421</c:v>
                </c:pt>
                <c:pt idx="7567">
                  <c:v>175.4233840071538</c:v>
                </c:pt>
                <c:pt idx="7568">
                  <c:v>283.86727808509022</c:v>
                </c:pt>
                <c:pt idx="7569">
                  <c:v>194.29851863576914</c:v>
                </c:pt>
                <c:pt idx="7570">
                  <c:v>158.24533238599543</c:v>
                </c:pt>
                <c:pt idx="7571">
                  <c:v>162.91958718255046</c:v>
                </c:pt>
                <c:pt idx="7572">
                  <c:v>268.51270649756771</c:v>
                </c:pt>
                <c:pt idx="7573">
                  <c:v>202.72003939651768</c:v>
                </c:pt>
                <c:pt idx="7574">
                  <c:v>248.09228125348454</c:v>
                </c:pt>
                <c:pt idx="7575">
                  <c:v>111.51554008363746</c:v>
                </c:pt>
                <c:pt idx="7576">
                  <c:v>153.81308730837191</c:v>
                </c:pt>
                <c:pt idx="7577">
                  <c:v>192.91992134611064</c:v>
                </c:pt>
                <c:pt idx="7578">
                  <c:v>218.69546389978495</c:v>
                </c:pt>
                <c:pt idx="7579">
                  <c:v>249.43823564142804</c:v>
                </c:pt>
                <c:pt idx="7580">
                  <c:v>170.85505919538264</c:v>
                </c:pt>
                <c:pt idx="7581">
                  <c:v>228.59722139372025</c:v>
                </c:pt>
                <c:pt idx="7582">
                  <c:v>113.13411778217414</c:v>
                </c:pt>
                <c:pt idx="7583">
                  <c:v>175.63872279395582</c:v>
                </c:pt>
                <c:pt idx="7584">
                  <c:v>198.72357415777515</c:v>
                </c:pt>
                <c:pt idx="7585">
                  <c:v>162.90723738136876</c:v>
                </c:pt>
                <c:pt idx="7586">
                  <c:v>184.42783857579343</c:v>
                </c:pt>
                <c:pt idx="7587">
                  <c:v>130.44192928617122</c:v>
                </c:pt>
                <c:pt idx="7588">
                  <c:v>251.56831543397857</c:v>
                </c:pt>
                <c:pt idx="7589">
                  <c:v>119.49571489793016</c:v>
                </c:pt>
                <c:pt idx="7590">
                  <c:v>171.89986397141183</c:v>
                </c:pt>
                <c:pt idx="7591">
                  <c:v>161.20963255132665</c:v>
                </c:pt>
                <c:pt idx="7592">
                  <c:v>195.27102199361252</c:v>
                </c:pt>
                <c:pt idx="7593">
                  <c:v>156.88720213773195</c:v>
                </c:pt>
                <c:pt idx="7594">
                  <c:v>189.82371602731291</c:v>
                </c:pt>
                <c:pt idx="7595">
                  <c:v>200.26399442911497</c:v>
                </c:pt>
                <c:pt idx="7596">
                  <c:v>188.70521830620419</c:v>
                </c:pt>
                <c:pt idx="7597">
                  <c:v>268.61846254148986</c:v>
                </c:pt>
                <c:pt idx="7598">
                  <c:v>131.59898389829323</c:v>
                </c:pt>
                <c:pt idx="7599">
                  <c:v>185.15276610713045</c:v>
                </c:pt>
                <c:pt idx="7600">
                  <c:v>170.20411451056134</c:v>
                </c:pt>
                <c:pt idx="7601">
                  <c:v>149.37458035972668</c:v>
                </c:pt>
                <c:pt idx="7602">
                  <c:v>153.78641637624241</c:v>
                </c:pt>
                <c:pt idx="7603">
                  <c:v>210.27579850822804</c:v>
                </c:pt>
                <c:pt idx="7604">
                  <c:v>205.18594101275085</c:v>
                </c:pt>
                <c:pt idx="7605">
                  <c:v>161.86365019137156</c:v>
                </c:pt>
                <c:pt idx="7606">
                  <c:v>167.43027958880702</c:v>
                </c:pt>
                <c:pt idx="7607">
                  <c:v>155.78360535044339</c:v>
                </c:pt>
                <c:pt idx="7608">
                  <c:v>156.54946696457046</c:v>
                </c:pt>
                <c:pt idx="7609">
                  <c:v>264.56424893665826</c:v>
                </c:pt>
                <c:pt idx="7610">
                  <c:v>263.84761258639628</c:v>
                </c:pt>
                <c:pt idx="7611">
                  <c:v>160.12389369250741</c:v>
                </c:pt>
                <c:pt idx="7612">
                  <c:v>157.7271625589492</c:v>
                </c:pt>
                <c:pt idx="7613">
                  <c:v>148.0844609883934</c:v>
                </c:pt>
                <c:pt idx="7614">
                  <c:v>101.0443002084503</c:v>
                </c:pt>
                <c:pt idx="7615">
                  <c:v>197.82917024684139</c:v>
                </c:pt>
                <c:pt idx="7616">
                  <c:v>146.19749254023191</c:v>
                </c:pt>
                <c:pt idx="7617">
                  <c:v>134.15208786653238</c:v>
                </c:pt>
                <c:pt idx="7618">
                  <c:v>114.47462202311726</c:v>
                </c:pt>
                <c:pt idx="7619">
                  <c:v>189.88732040241302</c:v>
                </c:pt>
                <c:pt idx="7620">
                  <c:v>262.30371349782217</c:v>
                </c:pt>
                <c:pt idx="7621">
                  <c:v>182.57015017268714</c:v>
                </c:pt>
                <c:pt idx="7622">
                  <c:v>288.08824299601838</c:v>
                </c:pt>
                <c:pt idx="7623">
                  <c:v>232.75835064821877</c:v>
                </c:pt>
                <c:pt idx="7624">
                  <c:v>189.22425783755898</c:v>
                </c:pt>
                <c:pt idx="7625">
                  <c:v>203.44189397263108</c:v>
                </c:pt>
                <c:pt idx="7626">
                  <c:v>157.79152067778341</c:v>
                </c:pt>
                <c:pt idx="7627">
                  <c:v>192.45312205355731</c:v>
                </c:pt>
                <c:pt idx="7628">
                  <c:v>136.40427414400619</c:v>
                </c:pt>
                <c:pt idx="7629">
                  <c:v>176.79287839171593</c:v>
                </c:pt>
                <c:pt idx="7630">
                  <c:v>120.25386513385456</c:v>
                </c:pt>
                <c:pt idx="7631">
                  <c:v>111.46753240580438</c:v>
                </c:pt>
                <c:pt idx="7632">
                  <c:v>248.84161848574877</c:v>
                </c:pt>
                <c:pt idx="7633">
                  <c:v>169.74665004425333</c:v>
                </c:pt>
                <c:pt idx="7634">
                  <c:v>300.13422747259028</c:v>
                </c:pt>
                <c:pt idx="7635">
                  <c:v>170.39081103546778</c:v>
                </c:pt>
                <c:pt idx="7636">
                  <c:v>238.26044798595831</c:v>
                </c:pt>
                <c:pt idx="7637">
                  <c:v>138.37873484560987</c:v>
                </c:pt>
                <c:pt idx="7638">
                  <c:v>237.95431206934154</c:v>
                </c:pt>
                <c:pt idx="7639">
                  <c:v>149.65903164891643</c:v>
                </c:pt>
                <c:pt idx="7640">
                  <c:v>132.3587575822603</c:v>
                </c:pt>
                <c:pt idx="7641">
                  <c:v>210.74230789934518</c:v>
                </c:pt>
                <c:pt idx="7642">
                  <c:v>108.44212101772428</c:v>
                </c:pt>
                <c:pt idx="7643">
                  <c:v>142.07022377348039</c:v>
                </c:pt>
                <c:pt idx="7644">
                  <c:v>266.39155566925183</c:v>
                </c:pt>
                <c:pt idx="7645">
                  <c:v>162.7751003067533</c:v>
                </c:pt>
                <c:pt idx="7646">
                  <c:v>184.92536742058292</c:v>
                </c:pt>
                <c:pt idx="7647">
                  <c:v>213.25528950881562</c:v>
                </c:pt>
                <c:pt idx="7648">
                  <c:v>199.1164485841</c:v>
                </c:pt>
                <c:pt idx="7649">
                  <c:v>242.77177817537449</c:v>
                </c:pt>
                <c:pt idx="7650">
                  <c:v>150.67751337453956</c:v>
                </c:pt>
                <c:pt idx="7651">
                  <c:v>147.17295289272442</c:v>
                </c:pt>
                <c:pt idx="7652">
                  <c:v>218.94037263307837</c:v>
                </c:pt>
                <c:pt idx="7653">
                  <c:v>200.1922148335143</c:v>
                </c:pt>
                <c:pt idx="7654">
                  <c:v>247.39477839801111</c:v>
                </c:pt>
                <c:pt idx="7655">
                  <c:v>179.04993501331774</c:v>
                </c:pt>
                <c:pt idx="7656">
                  <c:v>141.79191839473788</c:v>
                </c:pt>
                <c:pt idx="7657">
                  <c:v>176.7537996781175</c:v>
                </c:pt>
                <c:pt idx="7658">
                  <c:v>115.65057820887887</c:v>
                </c:pt>
                <c:pt idx="7659">
                  <c:v>170.74796960485401</c:v>
                </c:pt>
                <c:pt idx="7660">
                  <c:v>158.66760281794996</c:v>
                </c:pt>
                <c:pt idx="7661">
                  <c:v>247.49763542757137</c:v>
                </c:pt>
                <c:pt idx="7662">
                  <c:v>267.32341484574135</c:v>
                </c:pt>
                <c:pt idx="7663">
                  <c:v>106.68786944705062</c:v>
                </c:pt>
                <c:pt idx="7664">
                  <c:v>223.39372253525653</c:v>
                </c:pt>
                <c:pt idx="7665">
                  <c:v>140.16058503300883</c:v>
                </c:pt>
                <c:pt idx="7666">
                  <c:v>125.26336195121985</c:v>
                </c:pt>
                <c:pt idx="7667">
                  <c:v>178.43337263882859</c:v>
                </c:pt>
                <c:pt idx="7668">
                  <c:v>209.59905259558582</c:v>
                </c:pt>
                <c:pt idx="7669">
                  <c:v>229.84658062312519</c:v>
                </c:pt>
                <c:pt idx="7670">
                  <c:v>205.52141495471005</c:v>
                </c:pt>
                <c:pt idx="7671">
                  <c:v>112.35207966790767</c:v>
                </c:pt>
                <c:pt idx="7672">
                  <c:v>211.11744035777519</c:v>
                </c:pt>
                <c:pt idx="7673">
                  <c:v>189.10133962861437</c:v>
                </c:pt>
                <c:pt idx="7674">
                  <c:v>177.80086568534898</c:v>
                </c:pt>
                <c:pt idx="7675">
                  <c:v>234.36336095954175</c:v>
                </c:pt>
                <c:pt idx="7676">
                  <c:v>198.41511902966886</c:v>
                </c:pt>
                <c:pt idx="7677">
                  <c:v>162.07545218065206</c:v>
                </c:pt>
                <c:pt idx="7678">
                  <c:v>113.90966210426996</c:v>
                </c:pt>
                <c:pt idx="7679">
                  <c:v>156.93474597326713</c:v>
                </c:pt>
                <c:pt idx="7680">
                  <c:v>173.13820694624155</c:v>
                </c:pt>
                <c:pt idx="7681">
                  <c:v>234.98015525517985</c:v>
                </c:pt>
                <c:pt idx="7682">
                  <c:v>140.66153471474536</c:v>
                </c:pt>
                <c:pt idx="7683">
                  <c:v>99.318343017948791</c:v>
                </c:pt>
                <c:pt idx="7684">
                  <c:v>123.90453593950951</c:v>
                </c:pt>
                <c:pt idx="7685">
                  <c:v>192.6059001104295</c:v>
                </c:pt>
                <c:pt idx="7686">
                  <c:v>141.20040350433555</c:v>
                </c:pt>
                <c:pt idx="7687">
                  <c:v>178.81192593420565</c:v>
                </c:pt>
                <c:pt idx="7688">
                  <c:v>140.11825942332507</c:v>
                </c:pt>
                <c:pt idx="7689">
                  <c:v>103.03928593173623</c:v>
                </c:pt>
                <c:pt idx="7690">
                  <c:v>114.16176039318088</c:v>
                </c:pt>
                <c:pt idx="7691">
                  <c:v>219.42253670174978</c:v>
                </c:pt>
                <c:pt idx="7692">
                  <c:v>160.22483737258881</c:v>
                </c:pt>
                <c:pt idx="7693">
                  <c:v>171.70620981203683</c:v>
                </c:pt>
                <c:pt idx="7694">
                  <c:v>165.62030896209762</c:v>
                </c:pt>
                <c:pt idx="7695">
                  <c:v>195.16497604825418</c:v>
                </c:pt>
                <c:pt idx="7696">
                  <c:v>296.99401511577889</c:v>
                </c:pt>
                <c:pt idx="7697">
                  <c:v>143.91306922305375</c:v>
                </c:pt>
                <c:pt idx="7698">
                  <c:v>150.6867322402104</c:v>
                </c:pt>
                <c:pt idx="7699">
                  <c:v>190.45245426212205</c:v>
                </c:pt>
                <c:pt idx="7700">
                  <c:v>175.67009012935159</c:v>
                </c:pt>
                <c:pt idx="7701">
                  <c:v>219.08149665221572</c:v>
                </c:pt>
                <c:pt idx="7702">
                  <c:v>182.14051624425338</c:v>
                </c:pt>
                <c:pt idx="7703">
                  <c:v>96.167462288285606</c:v>
                </c:pt>
                <c:pt idx="7704">
                  <c:v>165.01029836006637</c:v>
                </c:pt>
                <c:pt idx="7705">
                  <c:v>184.45520527136978</c:v>
                </c:pt>
                <c:pt idx="7706">
                  <c:v>146.29942188519635</c:v>
                </c:pt>
                <c:pt idx="7707">
                  <c:v>135.65737208380597</c:v>
                </c:pt>
                <c:pt idx="7708">
                  <c:v>216.32285256571777</c:v>
                </c:pt>
                <c:pt idx="7709">
                  <c:v>164.86766685346083</c:v>
                </c:pt>
                <c:pt idx="7710">
                  <c:v>191.43858298746636</c:v>
                </c:pt>
                <c:pt idx="7711">
                  <c:v>109.15551047190093</c:v>
                </c:pt>
                <c:pt idx="7712">
                  <c:v>225.22021754382877</c:v>
                </c:pt>
                <c:pt idx="7713">
                  <c:v>236.96076186723076</c:v>
                </c:pt>
                <c:pt idx="7714">
                  <c:v>228.55420002058963</c:v>
                </c:pt>
                <c:pt idx="7715">
                  <c:v>175.63483811471087</c:v>
                </c:pt>
                <c:pt idx="7716">
                  <c:v>218.81519319293147</c:v>
                </c:pt>
                <c:pt idx="7717">
                  <c:v>158.36917827953584</c:v>
                </c:pt>
                <c:pt idx="7718">
                  <c:v>142.11649204269634</c:v>
                </c:pt>
                <c:pt idx="7719">
                  <c:v>138.07317873186548</c:v>
                </c:pt>
                <c:pt idx="7720">
                  <c:v>207.88416963994678</c:v>
                </c:pt>
                <c:pt idx="7721">
                  <c:v>137.86502950068098</c:v>
                </c:pt>
                <c:pt idx="7722">
                  <c:v>153.79528736018983</c:v>
                </c:pt>
                <c:pt idx="7723">
                  <c:v>259.49027803988429</c:v>
                </c:pt>
                <c:pt idx="7724">
                  <c:v>195.30772351543419</c:v>
                </c:pt>
                <c:pt idx="7725">
                  <c:v>126.23198062981828</c:v>
                </c:pt>
                <c:pt idx="7726">
                  <c:v>168.33326458225201</c:v>
                </c:pt>
                <c:pt idx="7727">
                  <c:v>298.62488463521004</c:v>
                </c:pt>
                <c:pt idx="7728">
                  <c:v>243.66339903252083</c:v>
                </c:pt>
                <c:pt idx="7729">
                  <c:v>175.87760157737648</c:v>
                </c:pt>
                <c:pt idx="7730">
                  <c:v>210.04341351697803</c:v>
                </c:pt>
                <c:pt idx="7731">
                  <c:v>85.548720562364906</c:v>
                </c:pt>
                <c:pt idx="7732">
                  <c:v>165.116170364563</c:v>
                </c:pt>
                <c:pt idx="7733">
                  <c:v>176.45659272573539</c:v>
                </c:pt>
                <c:pt idx="7734">
                  <c:v>150.91650811853469</c:v>
                </c:pt>
                <c:pt idx="7735">
                  <c:v>191.46658746620233</c:v>
                </c:pt>
                <c:pt idx="7736">
                  <c:v>105.46077464794507</c:v>
                </c:pt>
                <c:pt idx="7737">
                  <c:v>106.88477050251095</c:v>
                </c:pt>
                <c:pt idx="7738">
                  <c:v>149.22957166134438</c:v>
                </c:pt>
                <c:pt idx="7739">
                  <c:v>232.99885287968209</c:v>
                </c:pt>
                <c:pt idx="7740">
                  <c:v>209.87190782732796</c:v>
                </c:pt>
                <c:pt idx="7741">
                  <c:v>176.06151504849549</c:v>
                </c:pt>
                <c:pt idx="7742">
                  <c:v>125.86334196355892</c:v>
                </c:pt>
                <c:pt idx="7743">
                  <c:v>236.77197805198375</c:v>
                </c:pt>
                <c:pt idx="7744">
                  <c:v>171.32649691091501</c:v>
                </c:pt>
                <c:pt idx="7745">
                  <c:v>114.67013155168388</c:v>
                </c:pt>
                <c:pt idx="7746">
                  <c:v>224.53651399671799</c:v>
                </c:pt>
                <c:pt idx="7747">
                  <c:v>198.50672788350494</c:v>
                </c:pt>
                <c:pt idx="7748">
                  <c:v>178.3045404405857</c:v>
                </c:pt>
                <c:pt idx="7749">
                  <c:v>215.89675543480553</c:v>
                </c:pt>
                <c:pt idx="7750">
                  <c:v>180.05658876034431</c:v>
                </c:pt>
                <c:pt idx="7751">
                  <c:v>128.17872675412218</c:v>
                </c:pt>
                <c:pt idx="7752">
                  <c:v>166.45064465563337</c:v>
                </c:pt>
                <c:pt idx="7753">
                  <c:v>96.675601525639649</c:v>
                </c:pt>
                <c:pt idx="7754">
                  <c:v>178.50747144591878</c:v>
                </c:pt>
                <c:pt idx="7755">
                  <c:v>233.36841923053726</c:v>
                </c:pt>
                <c:pt idx="7756">
                  <c:v>188.16733518149704</c:v>
                </c:pt>
                <c:pt idx="7757">
                  <c:v>84.845999481040053</c:v>
                </c:pt>
                <c:pt idx="7758">
                  <c:v>151.89811438147444</c:v>
                </c:pt>
                <c:pt idx="7759">
                  <c:v>196.43799123485223</c:v>
                </c:pt>
                <c:pt idx="7760">
                  <c:v>176.39403199580556</c:v>
                </c:pt>
                <c:pt idx="7761">
                  <c:v>151.61157580194413</c:v>
                </c:pt>
                <c:pt idx="7762">
                  <c:v>186.2481296936312</c:v>
                </c:pt>
                <c:pt idx="7763">
                  <c:v>227.2563692710537</c:v>
                </c:pt>
                <c:pt idx="7764">
                  <c:v>219.0762784263643</c:v>
                </c:pt>
                <c:pt idx="7765">
                  <c:v>147.50344052998116</c:v>
                </c:pt>
                <c:pt idx="7766">
                  <c:v>139.25980329047889</c:v>
                </c:pt>
                <c:pt idx="7767">
                  <c:v>153.94655792959384</c:v>
                </c:pt>
                <c:pt idx="7768">
                  <c:v>146.22659864442539</c:v>
                </c:pt>
                <c:pt idx="7769">
                  <c:v>99.630508884438314</c:v>
                </c:pt>
                <c:pt idx="7770">
                  <c:v>136.81883319775807</c:v>
                </c:pt>
                <c:pt idx="7771">
                  <c:v>115.62460304019623</c:v>
                </c:pt>
                <c:pt idx="7772">
                  <c:v>265.53576662961859</c:v>
                </c:pt>
                <c:pt idx="7773">
                  <c:v>188.4519604115485</c:v>
                </c:pt>
                <c:pt idx="7774">
                  <c:v>132.79152244620491</c:v>
                </c:pt>
                <c:pt idx="7775">
                  <c:v>205.26085154386237</c:v>
                </c:pt>
                <c:pt idx="7776">
                  <c:v>183.42999783242703</c:v>
                </c:pt>
                <c:pt idx="7777">
                  <c:v>126.25238969092607</c:v>
                </c:pt>
                <c:pt idx="7778">
                  <c:v>197.98681864784157</c:v>
                </c:pt>
                <c:pt idx="7779">
                  <c:v>166.40211515521514</c:v>
                </c:pt>
                <c:pt idx="7780">
                  <c:v>109.51208923841477</c:v>
                </c:pt>
                <c:pt idx="7781">
                  <c:v>201.7632486965158</c:v>
                </c:pt>
                <c:pt idx="7782">
                  <c:v>244.49680768128019</c:v>
                </c:pt>
                <c:pt idx="7783">
                  <c:v>65.947672737529501</c:v>
                </c:pt>
                <c:pt idx="7784">
                  <c:v>180.95394966592721</c:v>
                </c:pt>
                <c:pt idx="7785">
                  <c:v>131.87369449922699</c:v>
                </c:pt>
                <c:pt idx="7786">
                  <c:v>137.48514265869744</c:v>
                </c:pt>
                <c:pt idx="7787">
                  <c:v>118.93214650597656</c:v>
                </c:pt>
                <c:pt idx="7788">
                  <c:v>197.80841330401017</c:v>
                </c:pt>
                <c:pt idx="7789">
                  <c:v>297.82243745983578</c:v>
                </c:pt>
                <c:pt idx="7790">
                  <c:v>191.19465991905599</c:v>
                </c:pt>
                <c:pt idx="7791">
                  <c:v>118.60328231676249</c:v>
                </c:pt>
                <c:pt idx="7792">
                  <c:v>138.5093064524699</c:v>
                </c:pt>
                <c:pt idx="7793">
                  <c:v>179.50252913549775</c:v>
                </c:pt>
                <c:pt idx="7794">
                  <c:v>197.33645376589266</c:v>
                </c:pt>
                <c:pt idx="7795">
                  <c:v>191.9673052267899</c:v>
                </c:pt>
                <c:pt idx="7796">
                  <c:v>283.16362931916956</c:v>
                </c:pt>
                <c:pt idx="7797">
                  <c:v>166.75753431598423</c:v>
                </c:pt>
                <c:pt idx="7798">
                  <c:v>222.88598915991315</c:v>
                </c:pt>
                <c:pt idx="7799">
                  <c:v>263.77223821298685</c:v>
                </c:pt>
                <c:pt idx="7800">
                  <c:v>252.94128863577498</c:v>
                </c:pt>
                <c:pt idx="7801">
                  <c:v>214.34392738199676</c:v>
                </c:pt>
                <c:pt idx="7802">
                  <c:v>176.33535594512068</c:v>
                </c:pt>
                <c:pt idx="7803">
                  <c:v>239.61451961411512</c:v>
                </c:pt>
                <c:pt idx="7804">
                  <c:v>253.31213055294938</c:v>
                </c:pt>
                <c:pt idx="7805">
                  <c:v>183.1914669307298</c:v>
                </c:pt>
                <c:pt idx="7806">
                  <c:v>164.76973814831581</c:v>
                </c:pt>
                <c:pt idx="7807">
                  <c:v>209.21667260125105</c:v>
                </c:pt>
                <c:pt idx="7808">
                  <c:v>232.10978315517423</c:v>
                </c:pt>
                <c:pt idx="7809">
                  <c:v>32.323744562454522</c:v>
                </c:pt>
                <c:pt idx="7810">
                  <c:v>190.00264319372945</c:v>
                </c:pt>
                <c:pt idx="7811">
                  <c:v>135.71999079402303</c:v>
                </c:pt>
                <c:pt idx="7812">
                  <c:v>169.16075924171309</c:v>
                </c:pt>
                <c:pt idx="7813">
                  <c:v>215.53281317181245</c:v>
                </c:pt>
                <c:pt idx="7814">
                  <c:v>187.47644207876874</c:v>
                </c:pt>
                <c:pt idx="7815">
                  <c:v>194.16875875293044</c:v>
                </c:pt>
                <c:pt idx="7816">
                  <c:v>223.55084911367157</c:v>
                </c:pt>
                <c:pt idx="7817">
                  <c:v>185.36062543687876</c:v>
                </c:pt>
                <c:pt idx="7818">
                  <c:v>218.83600811604992</c:v>
                </c:pt>
                <c:pt idx="7819">
                  <c:v>292.7582072513178</c:v>
                </c:pt>
                <c:pt idx="7820">
                  <c:v>155.91452483902685</c:v>
                </c:pt>
                <c:pt idx="7821">
                  <c:v>227.92569370692945</c:v>
                </c:pt>
                <c:pt idx="7822">
                  <c:v>123.23532746420824</c:v>
                </c:pt>
                <c:pt idx="7823">
                  <c:v>136.73499370241188</c:v>
                </c:pt>
                <c:pt idx="7824">
                  <c:v>119.91943483706564</c:v>
                </c:pt>
                <c:pt idx="7825">
                  <c:v>151.61157580194413</c:v>
                </c:pt>
                <c:pt idx="7826">
                  <c:v>196.47086605771619</c:v>
                </c:pt>
                <c:pt idx="7827">
                  <c:v>197.83740344762919</c:v>
                </c:pt>
                <c:pt idx="7828">
                  <c:v>160.40556192790973</c:v>
                </c:pt>
                <c:pt idx="7829">
                  <c:v>87.896226432058029</c:v>
                </c:pt>
                <c:pt idx="7830">
                  <c:v>228.18103889192571</c:v>
                </c:pt>
                <c:pt idx="7831">
                  <c:v>171.31455297174398</c:v>
                </c:pt>
                <c:pt idx="7832">
                  <c:v>193.7030031055474</c:v>
                </c:pt>
                <c:pt idx="7833">
                  <c:v>228.290969516529</c:v>
                </c:pt>
                <c:pt idx="7834">
                  <c:v>155.19684484359459</c:v>
                </c:pt>
                <c:pt idx="7835">
                  <c:v>216.15210061980179</c:v>
                </c:pt>
                <c:pt idx="7836">
                  <c:v>123.18453673258773</c:v>
                </c:pt>
                <c:pt idx="7837">
                  <c:v>115.96935382811353</c:v>
                </c:pt>
                <c:pt idx="7838">
                  <c:v>212.17221774320933</c:v>
                </c:pt>
                <c:pt idx="7839">
                  <c:v>148.76022123615257</c:v>
                </c:pt>
                <c:pt idx="7840">
                  <c:v>203.02634925399616</c:v>
                </c:pt>
                <c:pt idx="7841">
                  <c:v>104.91158536722651</c:v>
                </c:pt>
                <c:pt idx="7842">
                  <c:v>202.53925686090952</c:v>
                </c:pt>
                <c:pt idx="7843">
                  <c:v>128.90568359551253</c:v>
                </c:pt>
                <c:pt idx="7844">
                  <c:v>162.24962496351509</c:v>
                </c:pt>
                <c:pt idx="7845">
                  <c:v>198.86139330053993</c:v>
                </c:pt>
                <c:pt idx="7846">
                  <c:v>246.98590141240857</c:v>
                </c:pt>
                <c:pt idx="7847">
                  <c:v>255.89341294078622</c:v>
                </c:pt>
                <c:pt idx="7848">
                  <c:v>189.43849499890348</c:v>
                </c:pt>
                <c:pt idx="7849">
                  <c:v>184.83520807392779</c:v>
                </c:pt>
                <c:pt idx="7850">
                  <c:v>156.79205648637435</c:v>
                </c:pt>
                <c:pt idx="7851">
                  <c:v>164.05437736437307</c:v>
                </c:pt>
                <c:pt idx="7852">
                  <c:v>120.6012830149848</c:v>
                </c:pt>
                <c:pt idx="7853">
                  <c:v>146.00766507981461</c:v>
                </c:pt>
                <c:pt idx="7854">
                  <c:v>93.640913291601464</c:v>
                </c:pt>
                <c:pt idx="7855">
                  <c:v>219.11814019375015</c:v>
                </c:pt>
                <c:pt idx="7856">
                  <c:v>215.07175392769568</c:v>
                </c:pt>
                <c:pt idx="7857">
                  <c:v>149.20145122203394</c:v>
                </c:pt>
                <c:pt idx="7858">
                  <c:v>270.72291504708119</c:v>
                </c:pt>
                <c:pt idx="7859">
                  <c:v>247.22698344674427</c:v>
                </c:pt>
                <c:pt idx="7860">
                  <c:v>151.76174474589061</c:v>
                </c:pt>
                <c:pt idx="7861">
                  <c:v>143.73240264802007</c:v>
                </c:pt>
                <c:pt idx="7862">
                  <c:v>161.35151031419809</c:v>
                </c:pt>
                <c:pt idx="7863">
                  <c:v>226.17619651980931</c:v>
                </c:pt>
                <c:pt idx="7864">
                  <c:v>161.24302919677575</c:v>
                </c:pt>
                <c:pt idx="7865">
                  <c:v>163.79607518472767</c:v>
                </c:pt>
                <c:pt idx="7866">
                  <c:v>210.91091457463335</c:v>
                </c:pt>
                <c:pt idx="7867">
                  <c:v>298.68240108015016</c:v>
                </c:pt>
                <c:pt idx="7868">
                  <c:v>116.25148590581375</c:v>
                </c:pt>
                <c:pt idx="7869">
                  <c:v>275.37710866425186</c:v>
                </c:pt>
                <c:pt idx="7870">
                  <c:v>179.2723473951628</c:v>
                </c:pt>
                <c:pt idx="7871">
                  <c:v>228.46224328503013</c:v>
                </c:pt>
                <c:pt idx="7872">
                  <c:v>227.35226866614539</c:v>
                </c:pt>
                <c:pt idx="7873">
                  <c:v>129.39944372163154</c:v>
                </c:pt>
                <c:pt idx="7874">
                  <c:v>212.84618060206412</c:v>
                </c:pt>
                <c:pt idx="7875">
                  <c:v>105.15301528328564</c:v>
                </c:pt>
                <c:pt idx="7876">
                  <c:v>230.51764446761808</c:v>
                </c:pt>
                <c:pt idx="7877">
                  <c:v>231.30745194037445</c:v>
                </c:pt>
                <c:pt idx="7878">
                  <c:v>198.41929361035</c:v>
                </c:pt>
                <c:pt idx="7879">
                  <c:v>120.6012830149848</c:v>
                </c:pt>
                <c:pt idx="7880">
                  <c:v>198.13634980862844</c:v>
                </c:pt>
                <c:pt idx="7881">
                  <c:v>261.91872439056169</c:v>
                </c:pt>
                <c:pt idx="7882">
                  <c:v>212.69751914558583</c:v>
                </c:pt>
                <c:pt idx="7883">
                  <c:v>234.32207899502828</c:v>
                </c:pt>
                <c:pt idx="7884">
                  <c:v>191.84705411105824</c:v>
                </c:pt>
                <c:pt idx="7885">
                  <c:v>241.39671768323751</c:v>
                </c:pt>
                <c:pt idx="7886">
                  <c:v>209.98311401825049</c:v>
                </c:pt>
                <c:pt idx="7887">
                  <c:v>249.07527904331801</c:v>
                </c:pt>
                <c:pt idx="7888">
                  <c:v>135.52633663464803</c:v>
                </c:pt>
                <c:pt idx="7889">
                  <c:v>174.91779590243823</c:v>
                </c:pt>
                <c:pt idx="7890">
                  <c:v>233.81567916629137</c:v>
                </c:pt>
                <c:pt idx="7891">
                  <c:v>59.360184422694147</c:v>
                </c:pt>
                <c:pt idx="7892">
                  <c:v>141.27856093153241</c:v>
                </c:pt>
                <c:pt idx="7893">
                  <c:v>280.52807738247793</c:v>
                </c:pt>
                <c:pt idx="7894">
                  <c:v>211.5698605390935</c:v>
                </c:pt>
                <c:pt idx="7895">
                  <c:v>156.94338503606559</c:v>
                </c:pt>
                <c:pt idx="7896">
                  <c:v>216.45870037871646</c:v>
                </c:pt>
                <c:pt idx="7897">
                  <c:v>239.87021268083481</c:v>
                </c:pt>
                <c:pt idx="7898">
                  <c:v>179.87708179105539</c:v>
                </c:pt>
                <c:pt idx="7899">
                  <c:v>175.27843328905874</c:v>
                </c:pt>
                <c:pt idx="7900">
                  <c:v>167.54687794644269</c:v>
                </c:pt>
                <c:pt idx="7901">
                  <c:v>205.18594101275085</c:v>
                </c:pt>
                <c:pt idx="7902">
                  <c:v>136.35928144110949</c:v>
                </c:pt>
                <c:pt idx="7903">
                  <c:v>82.791178101324476</c:v>
                </c:pt>
                <c:pt idx="7904">
                  <c:v>198.1779216745781</c:v>
                </c:pt>
                <c:pt idx="7905">
                  <c:v>178.36698520994105</c:v>
                </c:pt>
                <c:pt idx="7906">
                  <c:v>165.88394532816892</c:v>
                </c:pt>
                <c:pt idx="7907">
                  <c:v>162.69247839743912</c:v>
                </c:pt>
                <c:pt idx="7908">
                  <c:v>220.05672508355929</c:v>
                </c:pt>
                <c:pt idx="7909">
                  <c:v>218.48766255032388</c:v>
                </c:pt>
                <c:pt idx="7910">
                  <c:v>214.15815854168613</c:v>
                </c:pt>
                <c:pt idx="7911">
                  <c:v>177.43373450655781</c:v>
                </c:pt>
                <c:pt idx="7912">
                  <c:v>160.73280266908114</c:v>
                </c:pt>
                <c:pt idx="7913">
                  <c:v>268.041674644046</c:v>
                </c:pt>
                <c:pt idx="7914">
                  <c:v>206.16018377921137</c:v>
                </c:pt>
                <c:pt idx="7915">
                  <c:v>199.55246034412994</c:v>
                </c:pt>
                <c:pt idx="7916">
                  <c:v>153.71069412110955</c:v>
                </c:pt>
                <c:pt idx="7917">
                  <c:v>145.49442357718362</c:v>
                </c:pt>
                <c:pt idx="7918">
                  <c:v>230.9784717905859</c:v>
                </c:pt>
                <c:pt idx="7919">
                  <c:v>225.23761163000017</c:v>
                </c:pt>
                <c:pt idx="7920">
                  <c:v>92.079156274558045</c:v>
                </c:pt>
                <c:pt idx="7921">
                  <c:v>148.61422687288723</c:v>
                </c:pt>
                <c:pt idx="7922">
                  <c:v>152.9457601915783</c:v>
                </c:pt>
                <c:pt idx="7923">
                  <c:v>138.6719991384598</c:v>
                </c:pt>
                <c:pt idx="7924">
                  <c:v>194.32287035640911</c:v>
                </c:pt>
                <c:pt idx="7925">
                  <c:v>120.6012830149848</c:v>
                </c:pt>
                <c:pt idx="7926">
                  <c:v>189.77605623120326</c:v>
                </c:pt>
                <c:pt idx="7927">
                  <c:v>158.17691564705456</c:v>
                </c:pt>
                <c:pt idx="7928">
                  <c:v>260.49148163991049</c:v>
                </c:pt>
                <c:pt idx="7929">
                  <c:v>143.3546030963771</c:v>
                </c:pt>
                <c:pt idx="7930">
                  <c:v>135.75408320291899</c:v>
                </c:pt>
                <c:pt idx="7931">
                  <c:v>211.74490302626509</c:v>
                </c:pt>
                <c:pt idx="7932">
                  <c:v>195.23026185168419</c:v>
                </c:pt>
                <c:pt idx="7933">
                  <c:v>213.06256303403643</c:v>
                </c:pt>
                <c:pt idx="7934">
                  <c:v>201.16222503900644</c:v>
                </c:pt>
                <c:pt idx="7935">
                  <c:v>200.94978526656632</c:v>
                </c:pt>
                <c:pt idx="7936">
                  <c:v>325.7206963095814</c:v>
                </c:pt>
                <c:pt idx="7937">
                  <c:v>202.6898896471539</c:v>
                </c:pt>
                <c:pt idx="7938">
                  <c:v>59.360184422694147</c:v>
                </c:pt>
                <c:pt idx="7939">
                  <c:v>124.53605722810607</c:v>
                </c:pt>
                <c:pt idx="7940">
                  <c:v>131.80063933730708</c:v>
                </c:pt>
                <c:pt idx="7941">
                  <c:v>217.4427418137202</c:v>
                </c:pt>
                <c:pt idx="7942">
                  <c:v>179.07730170889408</c:v>
                </c:pt>
                <c:pt idx="7943">
                  <c:v>174.9334505799925</c:v>
                </c:pt>
                <c:pt idx="7944">
                  <c:v>192.79103116758051</c:v>
                </c:pt>
                <c:pt idx="7945">
                  <c:v>131.63574340040213</c:v>
                </c:pt>
                <c:pt idx="7946">
                  <c:v>199.80038405235973</c:v>
                </c:pt>
                <c:pt idx="7947">
                  <c:v>197.80012212293514</c:v>
                </c:pt>
                <c:pt idx="7948">
                  <c:v>235.69713948716526</c:v>
                </c:pt>
                <c:pt idx="7949">
                  <c:v>218.28044100373518</c:v>
                </c:pt>
                <c:pt idx="7950">
                  <c:v>162.26620732566516</c:v>
                </c:pt>
                <c:pt idx="7951">
                  <c:v>232.56562417343957</c:v>
                </c:pt>
                <c:pt idx="7952">
                  <c:v>173.36253267756547</c:v>
                </c:pt>
                <c:pt idx="7953">
                  <c:v>183.0546914331353</c:v>
                </c:pt>
                <c:pt idx="7954">
                  <c:v>104.61055171588669</c:v>
                </c:pt>
                <c:pt idx="7955">
                  <c:v>170.49401594675146</c:v>
                </c:pt>
                <c:pt idx="7956">
                  <c:v>259.09833129815524</c:v>
                </c:pt>
                <c:pt idx="7957">
                  <c:v>174.80015389963228</c:v>
                </c:pt>
                <c:pt idx="7958">
                  <c:v>221.96508825771161</c:v>
                </c:pt>
                <c:pt idx="7959">
                  <c:v>164.02156052179635</c:v>
                </c:pt>
                <c:pt idx="7960">
                  <c:v>185.94947323406814</c:v>
                </c:pt>
                <c:pt idx="7961">
                  <c:v>213.70544845893164</c:v>
                </c:pt>
                <c:pt idx="7962">
                  <c:v>128.44601587828947</c:v>
                </c:pt>
                <c:pt idx="7963">
                  <c:v>59.99100994784385</c:v>
                </c:pt>
                <c:pt idx="7964">
                  <c:v>163.0021511115774</c:v>
                </c:pt>
                <c:pt idx="7965">
                  <c:v>181.18024672701722</c:v>
                </c:pt>
                <c:pt idx="7966">
                  <c:v>297.82243745983578</c:v>
                </c:pt>
                <c:pt idx="7967">
                  <c:v>202.38015895272838</c:v>
                </c:pt>
                <c:pt idx="7968">
                  <c:v>154.23947434072034</c:v>
                </c:pt>
                <c:pt idx="7969">
                  <c:v>213.11068667244399</c:v>
                </c:pt>
                <c:pt idx="7970">
                  <c:v>216.2725836566824</c:v>
                </c:pt>
                <c:pt idx="7971">
                  <c:v>123.30049730706378</c:v>
                </c:pt>
                <c:pt idx="7972">
                  <c:v>60.299001233652234</c:v>
                </c:pt>
                <c:pt idx="7973">
                  <c:v>100.1926857494982</c:v>
                </c:pt>
                <c:pt idx="7974">
                  <c:v>169.71481886655965</c:v>
                </c:pt>
                <c:pt idx="7975">
                  <c:v>203.17332928214455</c:v>
                </c:pt>
                <c:pt idx="7976">
                  <c:v>221.64300776210439</c:v>
                </c:pt>
                <c:pt idx="7977">
                  <c:v>191.74286353489151</c:v>
                </c:pt>
                <c:pt idx="7978">
                  <c:v>231.13954102853313</c:v>
                </c:pt>
                <c:pt idx="7979">
                  <c:v>161.10097749304259</c:v>
                </c:pt>
                <c:pt idx="7980">
                  <c:v>247.81745469197631</c:v>
                </c:pt>
                <c:pt idx="7981">
                  <c:v>221.91035486655892</c:v>
                </c:pt>
                <c:pt idx="7982">
                  <c:v>184.03635567636229</c:v>
                </c:pt>
                <c:pt idx="7983">
                  <c:v>185.94158791500377</c:v>
                </c:pt>
                <c:pt idx="7984">
                  <c:v>109.1246649590903</c:v>
                </c:pt>
                <c:pt idx="7985">
                  <c:v>174.27044599542569</c:v>
                </c:pt>
                <c:pt idx="7986">
                  <c:v>210.87809773205663</c:v>
                </c:pt>
                <c:pt idx="7987">
                  <c:v>143.47578189670458</c:v>
                </c:pt>
                <c:pt idx="7988">
                  <c:v>211.48486143800255</c:v>
                </c:pt>
                <c:pt idx="7989">
                  <c:v>203.18202632523025</c:v>
                </c:pt>
                <c:pt idx="7990">
                  <c:v>189.63701950240647</c:v>
                </c:pt>
                <c:pt idx="7991">
                  <c:v>125.65728002271499</c:v>
                </c:pt>
                <c:pt idx="7992">
                  <c:v>215.14591071507311</c:v>
                </c:pt>
                <c:pt idx="7993">
                  <c:v>118.89214010778232</c:v>
                </c:pt>
                <c:pt idx="7994">
                  <c:v>182.16399826058478</c:v>
                </c:pt>
                <c:pt idx="7995">
                  <c:v>128.66657289094292</c:v>
                </c:pt>
                <c:pt idx="7996">
                  <c:v>155.19684484359459</c:v>
                </c:pt>
                <c:pt idx="7997">
                  <c:v>150.49325202169712</c:v>
                </c:pt>
                <c:pt idx="7998">
                  <c:v>188.23053369458648</c:v>
                </c:pt>
                <c:pt idx="7999">
                  <c:v>129.86954789055744</c:v>
                </c:pt>
                <c:pt idx="8000">
                  <c:v>180.59105104810442</c:v>
                </c:pt>
                <c:pt idx="8001">
                  <c:v>122.8714431815024</c:v>
                </c:pt>
                <c:pt idx="8002">
                  <c:v>192.52948209184979</c:v>
                </c:pt>
                <c:pt idx="8003">
                  <c:v>215.34907364155515</c:v>
                </c:pt>
                <c:pt idx="8004">
                  <c:v>157.80868284280587</c:v>
                </c:pt>
                <c:pt idx="8005">
                  <c:v>220.48311211590772</c:v>
                </c:pt>
                <c:pt idx="8006">
                  <c:v>161.41407104412792</c:v>
                </c:pt>
                <c:pt idx="8007">
                  <c:v>243.11432571237674</c:v>
                </c:pt>
                <c:pt idx="8008">
                  <c:v>240.16649194862111</c:v>
                </c:pt>
                <c:pt idx="8009">
                  <c:v>196.50785748097405</c:v>
                </c:pt>
                <c:pt idx="8010">
                  <c:v>151.42006691319693</c:v>
                </c:pt>
                <c:pt idx="8011">
                  <c:v>375.92698663473129</c:v>
                </c:pt>
                <c:pt idx="8012">
                  <c:v>117.20317434053868</c:v>
                </c:pt>
                <c:pt idx="8013">
                  <c:v>186.97201357979793</c:v>
                </c:pt>
                <c:pt idx="8014">
                  <c:v>236.60545866703615</c:v>
                </c:pt>
                <c:pt idx="8015">
                  <c:v>191.28261601479608</c:v>
                </c:pt>
                <c:pt idx="8016">
                  <c:v>126.92078644220601</c:v>
                </c:pt>
                <c:pt idx="8017">
                  <c:v>206.78515329535003</c:v>
                </c:pt>
                <c:pt idx="8018">
                  <c:v>194.32692897651577</c:v>
                </c:pt>
                <c:pt idx="8019">
                  <c:v>238.47822194482433</c:v>
                </c:pt>
                <c:pt idx="8020">
                  <c:v>184.92148274133797</c:v>
                </c:pt>
                <c:pt idx="8021">
                  <c:v>162.22475142028998</c:v>
                </c:pt>
                <c:pt idx="8022">
                  <c:v>165.0510585019947</c:v>
                </c:pt>
                <c:pt idx="8023">
                  <c:v>177.33998038209393</c:v>
                </c:pt>
                <c:pt idx="8024">
                  <c:v>150.19291413380415</c:v>
                </c:pt>
                <c:pt idx="8025">
                  <c:v>174.74918922715005</c:v>
                </c:pt>
                <c:pt idx="8026">
                  <c:v>134.2396381002618</c:v>
                </c:pt>
                <c:pt idx="8027">
                  <c:v>206.48110466907383</c:v>
                </c:pt>
                <c:pt idx="8028">
                  <c:v>123.4882374771405</c:v>
                </c:pt>
                <c:pt idx="8029">
                  <c:v>146.21685795616941</c:v>
                </c:pt>
                <c:pt idx="8030">
                  <c:v>95.063517619273625</c:v>
                </c:pt>
                <c:pt idx="8031">
                  <c:v>166.94712985525257</c:v>
                </c:pt>
                <c:pt idx="8032">
                  <c:v>101.34046351566212</c:v>
                </c:pt>
                <c:pt idx="8033">
                  <c:v>203.88068878644845</c:v>
                </c:pt>
                <c:pt idx="8034">
                  <c:v>144.83426002669148</c:v>
                </c:pt>
                <c:pt idx="8035">
                  <c:v>103.72670021723025</c:v>
                </c:pt>
                <c:pt idx="8036">
                  <c:v>138.28619830717798</c:v>
                </c:pt>
                <c:pt idx="8037">
                  <c:v>329.29784811101854</c:v>
                </c:pt>
                <c:pt idx="8038">
                  <c:v>168.98107833156246</c:v>
                </c:pt>
                <c:pt idx="8039">
                  <c:v>87.595656623016112</c:v>
                </c:pt>
                <c:pt idx="8040">
                  <c:v>159.09694684494752</c:v>
                </c:pt>
                <c:pt idx="8041">
                  <c:v>113.35467479482759</c:v>
                </c:pt>
                <c:pt idx="8042">
                  <c:v>220.76704158251232</c:v>
                </c:pt>
                <c:pt idx="8043">
                  <c:v>169.6630424700561</c:v>
                </c:pt>
                <c:pt idx="8044">
                  <c:v>130.47950051230146</c:v>
                </c:pt>
                <c:pt idx="8045">
                  <c:v>137.46856029654737</c:v>
                </c:pt>
                <c:pt idx="8046">
                  <c:v>131.8920162699942</c:v>
                </c:pt>
                <c:pt idx="8047">
                  <c:v>224.83430075197248</c:v>
                </c:pt>
                <c:pt idx="8048">
                  <c:v>164.93695329671027</c:v>
                </c:pt>
                <c:pt idx="8049">
                  <c:v>153.55901768969488</c:v>
                </c:pt>
                <c:pt idx="8050">
                  <c:v>230.55591145719518</c:v>
                </c:pt>
                <c:pt idx="8051">
                  <c:v>141.77637967775809</c:v>
                </c:pt>
                <c:pt idx="8052">
                  <c:v>260.90059054666199</c:v>
                </c:pt>
                <c:pt idx="8053">
                  <c:v>80.010443525388837</c:v>
                </c:pt>
                <c:pt idx="8054">
                  <c:v>278.53726623987313</c:v>
                </c:pt>
                <c:pt idx="8055">
                  <c:v>165.33585767290788</c:v>
                </c:pt>
                <c:pt idx="8056">
                  <c:v>162.32007101250929</c:v>
                </c:pt>
                <c:pt idx="8057">
                  <c:v>152.69395180410356</c:v>
                </c:pt>
                <c:pt idx="8058">
                  <c:v>232.94527909427416</c:v>
                </c:pt>
                <c:pt idx="8059">
                  <c:v>224.89170123633812</c:v>
                </c:pt>
                <c:pt idx="8060">
                  <c:v>186.04374918111716</c:v>
                </c:pt>
                <c:pt idx="8061">
                  <c:v>183.61379534297157</c:v>
                </c:pt>
                <c:pt idx="8062">
                  <c:v>165.16093114631076</c:v>
                </c:pt>
                <c:pt idx="8063">
                  <c:v>221.91580501355929</c:v>
                </c:pt>
                <c:pt idx="8064">
                  <c:v>283.25407856726088</c:v>
                </c:pt>
                <c:pt idx="8065">
                  <c:v>197.58055077516474</c:v>
                </c:pt>
                <c:pt idx="8066">
                  <c:v>140.12881183560239</c:v>
                </c:pt>
                <c:pt idx="8067">
                  <c:v>220.21095264761243</c:v>
                </c:pt>
                <c:pt idx="8068">
                  <c:v>211.76380459990469</c:v>
                </c:pt>
                <c:pt idx="8069">
                  <c:v>199.37620027092635</c:v>
                </c:pt>
                <c:pt idx="8070">
                  <c:v>284.84876838745549</c:v>
                </c:pt>
                <c:pt idx="8071">
                  <c:v>134.16959791327827</c:v>
                </c:pt>
                <c:pt idx="8072">
                  <c:v>133.7003054683737</c:v>
                </c:pt>
                <c:pt idx="8073">
                  <c:v>140.66153471474536</c:v>
                </c:pt>
                <c:pt idx="8074">
                  <c:v>253.15894663406652</c:v>
                </c:pt>
                <c:pt idx="8075">
                  <c:v>120.28494256781414</c:v>
                </c:pt>
                <c:pt idx="8076">
                  <c:v>224.75973810258438</c:v>
                </c:pt>
                <c:pt idx="8077">
                  <c:v>221.60491471338901</c:v>
                </c:pt>
                <c:pt idx="8078">
                  <c:v>184.56884663435631</c:v>
                </c:pt>
                <c:pt idx="8079">
                  <c:v>138.69368376588682</c:v>
                </c:pt>
                <c:pt idx="8080">
                  <c:v>97.882055342488457</c:v>
                </c:pt>
                <c:pt idx="8081">
                  <c:v>208.25182264132309</c:v>
                </c:pt>
                <c:pt idx="8082">
                  <c:v>155.43363633667468</c:v>
                </c:pt>
                <c:pt idx="8083">
                  <c:v>230.67720621809713</c:v>
                </c:pt>
                <c:pt idx="8084">
                  <c:v>187.91054048931983</c:v>
                </c:pt>
                <c:pt idx="8085">
                  <c:v>103.00287431135075</c:v>
                </c:pt>
                <c:pt idx="8086">
                  <c:v>163.24114585557254</c:v>
                </c:pt>
                <c:pt idx="8087">
                  <c:v>79.769245530478656</c:v>
                </c:pt>
                <c:pt idx="8088">
                  <c:v>220.0886142415402</c:v>
                </c:pt>
                <c:pt idx="8089">
                  <c:v>186.79488380228577</c:v>
                </c:pt>
                <c:pt idx="8090">
                  <c:v>291.53273590025492</c:v>
                </c:pt>
                <c:pt idx="8091">
                  <c:v>157.36611931031803</c:v>
                </c:pt>
                <c:pt idx="8092">
                  <c:v>153.3178196947847</c:v>
                </c:pt>
                <c:pt idx="8093">
                  <c:v>118.15799371077446</c:v>
                </c:pt>
                <c:pt idx="8094">
                  <c:v>223.43859927757876</c:v>
                </c:pt>
                <c:pt idx="8095">
                  <c:v>252.20041652544751</c:v>
                </c:pt>
                <c:pt idx="8096">
                  <c:v>220.81533916178159</c:v>
                </c:pt>
                <c:pt idx="8097">
                  <c:v>199.35521140694618</c:v>
                </c:pt>
                <c:pt idx="8098">
                  <c:v>223.8436495642236</c:v>
                </c:pt>
                <c:pt idx="8099">
                  <c:v>150.47017586737638</c:v>
                </c:pt>
                <c:pt idx="8100">
                  <c:v>91.627605797548313</c:v>
                </c:pt>
                <c:pt idx="8101">
                  <c:v>192.280340797588</c:v>
                </c:pt>
                <c:pt idx="8102">
                  <c:v>210.60211156480364</c:v>
                </c:pt>
                <c:pt idx="8103">
                  <c:v>189.89526370176463</c:v>
                </c:pt>
                <c:pt idx="8104">
                  <c:v>261.19026006170316</c:v>
                </c:pt>
                <c:pt idx="8105">
                  <c:v>196.90305111878843</c:v>
                </c:pt>
                <c:pt idx="8106">
                  <c:v>100.35155173653038</c:v>
                </c:pt>
                <c:pt idx="8107">
                  <c:v>148.0844609883934</c:v>
                </c:pt>
                <c:pt idx="8108">
                  <c:v>223.74218406155705</c:v>
                </c:pt>
                <c:pt idx="8109">
                  <c:v>151.34243130858522</c:v>
                </c:pt>
                <c:pt idx="8110">
                  <c:v>156.37587398457981</c:v>
                </c:pt>
                <c:pt idx="8111">
                  <c:v>256.94842224736931</c:v>
                </c:pt>
                <c:pt idx="8112">
                  <c:v>267.39113582123537</c:v>
                </c:pt>
                <c:pt idx="8113">
                  <c:v>219.4330891140271</c:v>
                </c:pt>
                <c:pt idx="8114">
                  <c:v>209.84871571243275</c:v>
                </c:pt>
                <c:pt idx="8115">
                  <c:v>249.89454050199129</c:v>
                </c:pt>
                <c:pt idx="8116">
                  <c:v>89.560260675789323</c:v>
                </c:pt>
                <c:pt idx="8117">
                  <c:v>222.59776915205293</c:v>
                </c:pt>
                <c:pt idx="8118">
                  <c:v>242.62230499487487</c:v>
                </c:pt>
                <c:pt idx="8119">
                  <c:v>207.85245442282758</c:v>
                </c:pt>
                <c:pt idx="8120">
                  <c:v>231.65162292541936</c:v>
                </c:pt>
                <c:pt idx="8121">
                  <c:v>187.9184258083842</c:v>
                </c:pt>
                <c:pt idx="8122">
                  <c:v>231.4955399921746</c:v>
                </c:pt>
                <c:pt idx="8123">
                  <c:v>213.21673261780234</c:v>
                </c:pt>
                <c:pt idx="8124">
                  <c:v>131.78846347698709</c:v>
                </c:pt>
                <c:pt idx="8125">
                  <c:v>252.1578589946148</c:v>
                </c:pt>
                <c:pt idx="8126">
                  <c:v>224.17773197928909</c:v>
                </c:pt>
                <c:pt idx="8127">
                  <c:v>181.18024672701722</c:v>
                </c:pt>
                <c:pt idx="8128">
                  <c:v>186.96412826073356</c:v>
                </c:pt>
                <c:pt idx="8129">
                  <c:v>219.04491109096853</c:v>
                </c:pt>
                <c:pt idx="8130">
                  <c:v>109.1144604285364</c:v>
                </c:pt>
                <c:pt idx="8131">
                  <c:v>191.14671022151015</c:v>
                </c:pt>
                <c:pt idx="8132">
                  <c:v>152.21996295593271</c:v>
                </c:pt>
                <c:pt idx="8133">
                  <c:v>193.65447360512917</c:v>
                </c:pt>
                <c:pt idx="8134">
                  <c:v>193.43217718385858</c:v>
                </c:pt>
                <c:pt idx="8135">
                  <c:v>193.61406134492427</c:v>
                </c:pt>
                <c:pt idx="8136">
                  <c:v>206.65985789462866</c:v>
                </c:pt>
                <c:pt idx="8137">
                  <c:v>161.69313016660453</c:v>
                </c:pt>
                <c:pt idx="8138">
                  <c:v>158.4715714667982</c:v>
                </c:pt>
                <c:pt idx="8139">
                  <c:v>202.85803248014417</c:v>
                </c:pt>
                <c:pt idx="8140">
                  <c:v>260.85954050329747</c:v>
                </c:pt>
                <c:pt idx="8141">
                  <c:v>186.77522848491208</c:v>
                </c:pt>
                <c:pt idx="8142">
                  <c:v>132.97694340479211</c:v>
                </c:pt>
                <c:pt idx="8143">
                  <c:v>152.23811078583822</c:v>
                </c:pt>
                <c:pt idx="8144">
                  <c:v>169.9774695677479</c:v>
                </c:pt>
                <c:pt idx="8145">
                  <c:v>218.41507123070187</c:v>
                </c:pt>
                <c:pt idx="8146">
                  <c:v>182.65219227912894</c:v>
                </c:pt>
                <c:pt idx="8147">
                  <c:v>154.58903749247838</c:v>
                </c:pt>
                <c:pt idx="8148">
                  <c:v>96.152387413603719</c:v>
                </c:pt>
                <c:pt idx="8149">
                  <c:v>172.54721387842437</c:v>
                </c:pt>
                <c:pt idx="8150">
                  <c:v>120.92295764858136</c:v>
                </c:pt>
                <c:pt idx="8151">
                  <c:v>247.18987606291194</c:v>
                </c:pt>
                <c:pt idx="8152">
                  <c:v>164.75756228799582</c:v>
                </c:pt>
                <c:pt idx="8153">
                  <c:v>101.05728779279161</c:v>
                </c:pt>
                <c:pt idx="8154">
                  <c:v>174.74130390808568</c:v>
                </c:pt>
                <c:pt idx="8155">
                  <c:v>136.94708559312858</c:v>
                </c:pt>
                <c:pt idx="8156">
                  <c:v>277.86469490791205</c:v>
                </c:pt>
                <c:pt idx="8157">
                  <c:v>218.54471515296609</c:v>
                </c:pt>
                <c:pt idx="8158">
                  <c:v>134.4492948189145</c:v>
                </c:pt>
                <c:pt idx="8159">
                  <c:v>172.61029643093934</c:v>
                </c:pt>
                <c:pt idx="8160">
                  <c:v>237.86513838756946</c:v>
                </c:pt>
                <c:pt idx="8161">
                  <c:v>178.78461721891654</c:v>
                </c:pt>
                <c:pt idx="8162">
                  <c:v>246.46257133979816</c:v>
                </c:pt>
                <c:pt idx="8163">
                  <c:v>165.24639408969961</c:v>
                </c:pt>
                <c:pt idx="8164">
                  <c:v>203.87199174336274</c:v>
                </c:pt>
                <c:pt idx="8165">
                  <c:v>160.53149511179072</c:v>
                </c:pt>
                <c:pt idx="8166">
                  <c:v>232.43969098955858</c:v>
                </c:pt>
                <c:pt idx="8167">
                  <c:v>226.3940864392498</c:v>
                </c:pt>
                <c:pt idx="8168">
                  <c:v>96.167462288285606</c:v>
                </c:pt>
                <c:pt idx="8169">
                  <c:v>233.26057589627453</c:v>
                </c:pt>
                <c:pt idx="8170">
                  <c:v>204.02007339696866</c:v>
                </c:pt>
                <c:pt idx="8171">
                  <c:v>226.18790853783139</c:v>
                </c:pt>
                <c:pt idx="8172">
                  <c:v>97.393397481646389</c:v>
                </c:pt>
                <c:pt idx="8173">
                  <c:v>162.21234363882104</c:v>
                </c:pt>
                <c:pt idx="8174">
                  <c:v>87.353067101212218</c:v>
                </c:pt>
                <c:pt idx="8175">
                  <c:v>214.15815854168613</c:v>
                </c:pt>
                <c:pt idx="8176">
                  <c:v>154.7964329799288</c:v>
                </c:pt>
                <c:pt idx="8177">
                  <c:v>161.79708882162231</c:v>
                </c:pt>
                <c:pt idx="8178">
                  <c:v>269.40583484218223</c:v>
                </c:pt>
                <c:pt idx="8179">
                  <c:v>184.7451067075599</c:v>
                </c:pt>
                <c:pt idx="8180">
                  <c:v>154.10646756179631</c:v>
                </c:pt>
                <c:pt idx="8181">
                  <c:v>120.55513070634333</c:v>
                </c:pt>
                <c:pt idx="8182">
                  <c:v>261.45441825035959</c:v>
                </c:pt>
                <c:pt idx="8183">
                  <c:v>145.25368942457135</c:v>
                </c:pt>
                <c:pt idx="8184">
                  <c:v>217.1522605746577</c:v>
                </c:pt>
                <c:pt idx="8185">
                  <c:v>136.19021092352341</c:v>
                </c:pt>
                <c:pt idx="8186">
                  <c:v>199.25884816955659</c:v>
                </c:pt>
                <c:pt idx="8187">
                  <c:v>180.22821041056886</c:v>
                </c:pt>
                <c:pt idx="8188">
                  <c:v>185.39987809133891</c:v>
                </c:pt>
                <c:pt idx="8189">
                  <c:v>167.14055209347862</c:v>
                </c:pt>
                <c:pt idx="8190">
                  <c:v>60.54298228234984</c:v>
                </c:pt>
                <c:pt idx="8191">
                  <c:v>216.41335979409632</c:v>
                </c:pt>
                <c:pt idx="8192">
                  <c:v>236.66332299369969</c:v>
                </c:pt>
                <c:pt idx="8193">
                  <c:v>200.56410039585899</c:v>
                </c:pt>
                <c:pt idx="8194">
                  <c:v>246.9397491037671</c:v>
                </c:pt>
                <c:pt idx="8195">
                  <c:v>77.609131949138828</c:v>
                </c:pt>
                <c:pt idx="8196">
                  <c:v>170.59722085803514</c:v>
                </c:pt>
                <c:pt idx="8197">
                  <c:v>168.50940869488113</c:v>
                </c:pt>
                <c:pt idx="8198">
                  <c:v>278.48717127169948</c:v>
                </c:pt>
                <c:pt idx="8199">
                  <c:v>252.36009423650103</c:v>
                </c:pt>
                <c:pt idx="8200">
                  <c:v>122.66642488582875</c:v>
                </c:pt>
                <c:pt idx="8201">
                  <c:v>265.80757821619045</c:v>
                </c:pt>
                <c:pt idx="8202">
                  <c:v>222.84708438717644</c:v>
                </c:pt>
                <c:pt idx="8203">
                  <c:v>228.7078477817704</c:v>
                </c:pt>
                <c:pt idx="8204">
                  <c:v>295.93552699196152</c:v>
                </c:pt>
                <c:pt idx="8205">
                  <c:v>166.99548541480908</c:v>
                </c:pt>
                <c:pt idx="8206">
                  <c:v>114.89984944972093</c:v>
                </c:pt>
                <c:pt idx="8207">
                  <c:v>251.62049769249279</c:v>
                </c:pt>
                <c:pt idx="8208">
                  <c:v>67.862413743278012</c:v>
                </c:pt>
                <c:pt idx="8209">
                  <c:v>194.70478650844598</c:v>
                </c:pt>
                <c:pt idx="8210">
                  <c:v>103.0636376523762</c:v>
                </c:pt>
                <c:pt idx="8211">
                  <c:v>217.44784407899715</c:v>
                </c:pt>
                <c:pt idx="8212">
                  <c:v>185.74526666241582</c:v>
                </c:pt>
                <c:pt idx="8213">
                  <c:v>237.37033461628016</c:v>
                </c:pt>
                <c:pt idx="8214">
                  <c:v>181.31296360450506</c:v>
                </c:pt>
                <c:pt idx="8215">
                  <c:v>182.05464743885386</c:v>
                </c:pt>
                <c:pt idx="8216">
                  <c:v>244.50538876379142</c:v>
                </c:pt>
                <c:pt idx="8217">
                  <c:v>182.01168404601049</c:v>
                </c:pt>
                <c:pt idx="8218">
                  <c:v>49.075872993562371</c:v>
                </c:pt>
                <c:pt idx="8219">
                  <c:v>117.21987266326323</c:v>
                </c:pt>
                <c:pt idx="8220">
                  <c:v>214.98287014735979</c:v>
                </c:pt>
                <c:pt idx="8221">
                  <c:v>171.08489305399416</c:v>
                </c:pt>
                <c:pt idx="8222">
                  <c:v>196.76297074482136</c:v>
                </c:pt>
                <c:pt idx="8223">
                  <c:v>201.95997581111442</c:v>
                </c:pt>
                <c:pt idx="8224">
                  <c:v>136.48289541350096</c:v>
                </c:pt>
                <c:pt idx="8225">
                  <c:v>186.91298964738962</c:v>
                </c:pt>
                <c:pt idx="8226">
                  <c:v>180.54814563554828</c:v>
                </c:pt>
                <c:pt idx="8227">
                  <c:v>179.15140051598428</c:v>
                </c:pt>
                <c:pt idx="8228">
                  <c:v>220.831515661921</c:v>
                </c:pt>
                <c:pt idx="8229">
                  <c:v>148.5623345158092</c:v>
                </c:pt>
                <c:pt idx="8230">
                  <c:v>218.622640659014</c:v>
                </c:pt>
                <c:pt idx="8231">
                  <c:v>218.92993618137552</c:v>
                </c:pt>
                <c:pt idx="8232">
                  <c:v>193.67870936519466</c:v>
                </c:pt>
                <c:pt idx="8233">
                  <c:v>251.57875188568141</c:v>
                </c:pt>
                <c:pt idx="8234">
                  <c:v>133.16758258923073</c:v>
                </c:pt>
                <c:pt idx="8235">
                  <c:v>179.82640702000936</c:v>
                </c:pt>
                <c:pt idx="8236">
                  <c:v>198.14052438930958</c:v>
                </c:pt>
                <c:pt idx="8237">
                  <c:v>144.99243025027681</c:v>
                </c:pt>
                <c:pt idx="8238">
                  <c:v>237.09933475372964</c:v>
                </c:pt>
                <c:pt idx="8239">
                  <c:v>190.67567836798844</c:v>
                </c:pt>
                <c:pt idx="8240">
                  <c:v>174.27827333420282</c:v>
                </c:pt>
                <c:pt idx="8241">
                  <c:v>67.42083587567322</c:v>
                </c:pt>
                <c:pt idx="8242">
                  <c:v>198.99932840387919</c:v>
                </c:pt>
                <c:pt idx="8243">
                  <c:v>228.70170187132317</c:v>
                </c:pt>
                <c:pt idx="8244">
                  <c:v>184.84703605252434</c:v>
                </c:pt>
                <c:pt idx="8245">
                  <c:v>195.97843947820365</c:v>
                </c:pt>
                <c:pt idx="8246">
                  <c:v>146.61425484489882</c:v>
                </c:pt>
                <c:pt idx="8247">
                  <c:v>199.7163126358646</c:v>
                </c:pt>
                <c:pt idx="8248">
                  <c:v>137.79910591409134</c:v>
                </c:pt>
                <c:pt idx="8249">
                  <c:v>284.55979463586118</c:v>
                </c:pt>
                <c:pt idx="8250">
                  <c:v>248.75441613374278</c:v>
                </c:pt>
                <c:pt idx="8251">
                  <c:v>124.21774545116932</c:v>
                </c:pt>
                <c:pt idx="8252">
                  <c:v>181.33250296130427</c:v>
                </c:pt>
                <c:pt idx="8253">
                  <c:v>167.71560058230534</c:v>
                </c:pt>
                <c:pt idx="8254">
                  <c:v>203.21658257642412</c:v>
                </c:pt>
                <c:pt idx="8255">
                  <c:v>181.13345663521613</c:v>
                </c:pt>
                <c:pt idx="8256">
                  <c:v>96.377582849236205</c:v>
                </c:pt>
                <c:pt idx="8257">
                  <c:v>236.56220537275658</c:v>
                </c:pt>
                <c:pt idx="8258">
                  <c:v>245.10896355393925</c:v>
                </c:pt>
                <c:pt idx="8259">
                  <c:v>174.06623942377337</c:v>
                </c:pt>
                <c:pt idx="8260">
                  <c:v>96.556625976227224</c:v>
                </c:pt>
                <c:pt idx="8261">
                  <c:v>155.57377469092899</c:v>
                </c:pt>
                <c:pt idx="8262">
                  <c:v>157.90301677014213</c:v>
                </c:pt>
                <c:pt idx="8263">
                  <c:v>167.38604062964441</c:v>
                </c:pt>
                <c:pt idx="8264">
                  <c:v>202.78039687553246</c:v>
                </c:pt>
                <c:pt idx="8265">
                  <c:v>168.42933791820542</c:v>
                </c:pt>
                <c:pt idx="8266">
                  <c:v>111.29382346523926</c:v>
                </c:pt>
                <c:pt idx="8267">
                  <c:v>148.17931673831481</c:v>
                </c:pt>
                <c:pt idx="8268">
                  <c:v>252.80051249836106</c:v>
                </c:pt>
                <c:pt idx="8269">
                  <c:v>166.64047211605066</c:v>
                </c:pt>
                <c:pt idx="8270">
                  <c:v>117.50188878038898</c:v>
                </c:pt>
                <c:pt idx="8271">
                  <c:v>202.35870624645031</c:v>
                </c:pt>
                <c:pt idx="8272">
                  <c:v>111.31330484175123</c:v>
                </c:pt>
                <c:pt idx="8273">
                  <c:v>173.35859001803328</c:v>
                </c:pt>
                <c:pt idx="8274">
                  <c:v>151.45659449415689</c:v>
                </c:pt>
                <c:pt idx="8275">
                  <c:v>137.88149590225657</c:v>
                </c:pt>
                <c:pt idx="8276">
                  <c:v>110.63076090038521</c:v>
                </c:pt>
                <c:pt idx="8277">
                  <c:v>141.61084595769353</c:v>
                </c:pt>
                <c:pt idx="8278">
                  <c:v>245.68598337253206</c:v>
                </c:pt>
                <c:pt idx="8279">
                  <c:v>213.92902044652146</c:v>
                </c:pt>
                <c:pt idx="8280">
                  <c:v>199.6364158000506</c:v>
                </c:pt>
                <c:pt idx="8281">
                  <c:v>264.34902611043071</c:v>
                </c:pt>
                <c:pt idx="8282">
                  <c:v>183.14850353788643</c:v>
                </c:pt>
                <c:pt idx="8283">
                  <c:v>161.31817164903623</c:v>
                </c:pt>
                <c:pt idx="8284">
                  <c:v>213.9777238878014</c:v>
                </c:pt>
                <c:pt idx="8285">
                  <c:v>217.45810658983828</c:v>
                </c:pt>
                <c:pt idx="8286">
                  <c:v>102.02532666851766</c:v>
                </c:pt>
                <c:pt idx="8287">
                  <c:v>222.78052301742719</c:v>
                </c:pt>
                <c:pt idx="8288">
                  <c:v>126.71240528987255</c:v>
                </c:pt>
                <c:pt idx="8289">
                  <c:v>204.39126319586649</c:v>
                </c:pt>
                <c:pt idx="8290">
                  <c:v>104.57553162239492</c:v>
                </c:pt>
                <c:pt idx="8291">
                  <c:v>139.60246678805561</c:v>
                </c:pt>
                <c:pt idx="8292">
                  <c:v>184.12239842262352</c:v>
                </c:pt>
                <c:pt idx="8293">
                  <c:v>232.75835064821877</c:v>
                </c:pt>
                <c:pt idx="8294">
                  <c:v>36.038193684071302</c:v>
                </c:pt>
                <c:pt idx="8295">
                  <c:v>276.73338354332373</c:v>
                </c:pt>
                <c:pt idx="8296">
                  <c:v>99.993001640250441</c:v>
                </c:pt>
                <c:pt idx="8297">
                  <c:v>178.96412418820546</c:v>
                </c:pt>
                <c:pt idx="8298">
                  <c:v>190.14585450320737</c:v>
                </c:pt>
                <c:pt idx="8299">
                  <c:v>142.8477394253423</c:v>
                </c:pt>
                <c:pt idx="8300">
                  <c:v>221.45810862610233</c:v>
                </c:pt>
                <c:pt idx="8301">
                  <c:v>145.49929392131162</c:v>
                </c:pt>
                <c:pt idx="8302">
                  <c:v>239.90905947328429</c:v>
                </c:pt>
                <c:pt idx="8303">
                  <c:v>148.378131143254</c:v>
                </c:pt>
                <c:pt idx="8304">
                  <c:v>245.56097787324688</c:v>
                </c:pt>
                <c:pt idx="8305">
                  <c:v>138.91534240399778</c:v>
                </c:pt>
                <c:pt idx="8306">
                  <c:v>162.24550836312119</c:v>
                </c:pt>
                <c:pt idx="8307">
                  <c:v>84.352471276069991</c:v>
                </c:pt>
                <c:pt idx="8308">
                  <c:v>80.196444286848418</c:v>
                </c:pt>
                <c:pt idx="8309">
                  <c:v>170.79957206049585</c:v>
                </c:pt>
                <c:pt idx="8310">
                  <c:v>172.79160078913264</c:v>
                </c:pt>
                <c:pt idx="8311">
                  <c:v>99.818828857387416</c:v>
                </c:pt>
                <c:pt idx="8312">
                  <c:v>210.96721343354147</c:v>
                </c:pt>
                <c:pt idx="8313">
                  <c:v>136.8579119113565</c:v>
                </c:pt>
                <c:pt idx="8314">
                  <c:v>220.45632522320375</c:v>
                </c:pt>
                <c:pt idx="8315">
                  <c:v>136.56708279057057</c:v>
                </c:pt>
                <c:pt idx="8316">
                  <c:v>171.06906443557818</c:v>
                </c:pt>
                <c:pt idx="8317">
                  <c:v>238.41050096933031</c:v>
                </c:pt>
                <c:pt idx="8318">
                  <c:v>292.40151252422947</c:v>
                </c:pt>
                <c:pt idx="8319">
                  <c:v>137.77713138522813</c:v>
                </c:pt>
                <c:pt idx="8320">
                  <c:v>212.8990586240252</c:v>
                </c:pt>
                <c:pt idx="8321">
                  <c:v>180.35309994927957</c:v>
                </c:pt>
                <c:pt idx="8322">
                  <c:v>218.80481472151587</c:v>
                </c:pt>
                <c:pt idx="8323">
                  <c:v>213.09143721708097</c:v>
                </c:pt>
                <c:pt idx="8324">
                  <c:v>190.44851160258986</c:v>
                </c:pt>
                <c:pt idx="8325">
                  <c:v>105.78847923141439</c:v>
                </c:pt>
                <c:pt idx="8326">
                  <c:v>170.41464093352261</c:v>
                </c:pt>
                <c:pt idx="8327">
                  <c:v>225.492608933273</c:v>
                </c:pt>
                <c:pt idx="8328">
                  <c:v>77.813222560216673</c:v>
                </c:pt>
                <c:pt idx="8329">
                  <c:v>197.95359594325419</c:v>
                </c:pt>
                <c:pt idx="8330">
                  <c:v>177.45327386335703</c:v>
                </c:pt>
                <c:pt idx="8331">
                  <c:v>128.27010368680931</c:v>
                </c:pt>
                <c:pt idx="8332">
                  <c:v>141.7143407704134</c:v>
                </c:pt>
                <c:pt idx="8333">
                  <c:v>117.23657098598778</c:v>
                </c:pt>
                <c:pt idx="8334">
                  <c:v>181.64472680808103</c:v>
                </c:pt>
                <c:pt idx="8335">
                  <c:v>195.82687900736346</c:v>
                </c:pt>
                <c:pt idx="8336">
                  <c:v>168.01263359382574</c:v>
                </c:pt>
                <c:pt idx="8337">
                  <c:v>342.88657207041979</c:v>
                </c:pt>
                <c:pt idx="8338">
                  <c:v>80.010443525388837</c:v>
                </c:pt>
                <c:pt idx="8339">
                  <c:v>115.52058640489122</c:v>
                </c:pt>
                <c:pt idx="8340">
                  <c:v>140.15003262073151</c:v>
                </c:pt>
                <c:pt idx="8341">
                  <c:v>241.82577180879889</c:v>
                </c:pt>
                <c:pt idx="8342">
                  <c:v>130.31669186573708</c:v>
                </c:pt>
                <c:pt idx="8343">
                  <c:v>302.16492905281484</c:v>
                </c:pt>
                <c:pt idx="8344">
                  <c:v>175.30974264416727</c:v>
                </c:pt>
                <c:pt idx="8345">
                  <c:v>245.23246156575624</c:v>
                </c:pt>
                <c:pt idx="8346">
                  <c:v>169.41204580660269</c:v>
                </c:pt>
                <c:pt idx="8347">
                  <c:v>213.08656687295297</c:v>
                </c:pt>
                <c:pt idx="8348">
                  <c:v>187.33844899514224</c:v>
                </c:pt>
                <c:pt idx="8349">
                  <c:v>283.43683243263513</c:v>
                </c:pt>
                <c:pt idx="8350">
                  <c:v>251.87236406025477</c:v>
                </c:pt>
                <c:pt idx="8351">
                  <c:v>185.80811729378183</c:v>
                </c:pt>
                <c:pt idx="8352">
                  <c:v>194.3025772558758</c:v>
                </c:pt>
                <c:pt idx="8353">
                  <c:v>141.60568571212934</c:v>
                </c:pt>
                <c:pt idx="8354">
                  <c:v>188.02110889708274</c:v>
                </c:pt>
                <c:pt idx="8355">
                  <c:v>201.02191274389043</c:v>
                </c:pt>
                <c:pt idx="8356">
                  <c:v>190.01058649308106</c:v>
                </c:pt>
                <c:pt idx="8357">
                  <c:v>113.29959352195146</c:v>
                </c:pt>
                <c:pt idx="8358">
                  <c:v>182.90226125798654</c:v>
                </c:pt>
                <c:pt idx="8359">
                  <c:v>169.33232291165041</c:v>
                </c:pt>
                <c:pt idx="8360">
                  <c:v>161.0801045896369</c:v>
                </c:pt>
                <c:pt idx="8361">
                  <c:v>210.70496859436389</c:v>
                </c:pt>
                <c:pt idx="8362">
                  <c:v>167.77590008103289</c:v>
                </c:pt>
                <c:pt idx="8363">
                  <c:v>172.92553525265248</c:v>
                </c:pt>
                <c:pt idx="8364">
                  <c:v>143.95817788652494</c:v>
                </c:pt>
                <c:pt idx="8365">
                  <c:v>134.75079231255222</c:v>
                </c:pt>
                <c:pt idx="8366">
                  <c:v>196.31066652407753</c:v>
                </c:pt>
                <c:pt idx="8367">
                  <c:v>123.21352687620674</c:v>
                </c:pt>
                <c:pt idx="8368">
                  <c:v>200.53447246908036</c:v>
                </c:pt>
                <c:pt idx="8369">
                  <c:v>252.02009783213725</c:v>
                </c:pt>
                <c:pt idx="8370">
                  <c:v>137.79910591409134</c:v>
                </c:pt>
                <c:pt idx="8371">
                  <c:v>238.41803840667126</c:v>
                </c:pt>
                <c:pt idx="8372">
                  <c:v>187.55535324969969</c:v>
                </c:pt>
                <c:pt idx="8373">
                  <c:v>130.35426309186732</c:v>
                </c:pt>
                <c:pt idx="8374">
                  <c:v>196.43799123485223</c:v>
                </c:pt>
                <c:pt idx="8375">
                  <c:v>118.22304759305553</c:v>
                </c:pt>
                <c:pt idx="8376">
                  <c:v>168.59342213108903</c:v>
                </c:pt>
                <c:pt idx="8377">
                  <c:v>197.6550554442656</c:v>
                </c:pt>
                <c:pt idx="8378">
                  <c:v>252.55282071128022</c:v>
                </c:pt>
                <c:pt idx="8379">
                  <c:v>211.428214697371</c:v>
                </c:pt>
                <c:pt idx="8380">
                  <c:v>128.4265345017775</c:v>
                </c:pt>
                <c:pt idx="8381">
                  <c:v>145.16016722125642</c:v>
                </c:pt>
                <c:pt idx="8382">
                  <c:v>196.03166538188816</c:v>
                </c:pt>
                <c:pt idx="8383">
                  <c:v>223.36009396865848</c:v>
                </c:pt>
                <c:pt idx="8384">
                  <c:v>105.29008068231633</c:v>
                </c:pt>
                <c:pt idx="8385">
                  <c:v>129.64145344056305</c:v>
                </c:pt>
                <c:pt idx="8386">
                  <c:v>214.50557642281638</c:v>
                </c:pt>
                <c:pt idx="8387">
                  <c:v>145.27827306636027</c:v>
                </c:pt>
                <c:pt idx="8388">
                  <c:v>256.66942110517994</c:v>
                </c:pt>
                <c:pt idx="8389">
                  <c:v>256.56111392861931</c:v>
                </c:pt>
                <c:pt idx="8390">
                  <c:v>179.55720454636321</c:v>
                </c:pt>
                <c:pt idx="8391">
                  <c:v>170.21600046944513</c:v>
                </c:pt>
                <c:pt idx="8392">
                  <c:v>164.17312099263654</c:v>
                </c:pt>
                <c:pt idx="8393">
                  <c:v>92.912217041593976</c:v>
                </c:pt>
                <c:pt idx="8394">
                  <c:v>214.1239501722157</c:v>
                </c:pt>
                <c:pt idx="8395">
                  <c:v>131.47026766062481</c:v>
                </c:pt>
                <c:pt idx="8396">
                  <c:v>239.02370048715966</c:v>
                </c:pt>
                <c:pt idx="8397">
                  <c:v>193.11740220444335</c:v>
                </c:pt>
                <c:pt idx="8398">
                  <c:v>118.89214010778232</c:v>
                </c:pt>
                <c:pt idx="8399">
                  <c:v>161.33898657215468</c:v>
                </c:pt>
                <c:pt idx="8400">
                  <c:v>141.96725078334566</c:v>
                </c:pt>
                <c:pt idx="8401">
                  <c:v>178.39429392523016</c:v>
                </c:pt>
                <c:pt idx="8402">
                  <c:v>194.91641455686477</c:v>
                </c:pt>
                <c:pt idx="8403">
                  <c:v>173.68896169471554</c:v>
                </c:pt>
                <c:pt idx="8404">
                  <c:v>281.78323464060668</c:v>
                </c:pt>
                <c:pt idx="8405">
                  <c:v>211.41882189083844</c:v>
                </c:pt>
                <c:pt idx="8406">
                  <c:v>202.58656877529575</c:v>
                </c:pt>
                <c:pt idx="8407">
                  <c:v>125.4848466484691</c:v>
                </c:pt>
                <c:pt idx="8408">
                  <c:v>200.99645939779293</c:v>
                </c:pt>
                <c:pt idx="8409">
                  <c:v>166.39805653510848</c:v>
                </c:pt>
                <c:pt idx="8410">
                  <c:v>190.94702611226239</c:v>
                </c:pt>
                <c:pt idx="8411">
                  <c:v>187.96973836258985</c:v>
                </c:pt>
                <c:pt idx="8412">
                  <c:v>151.27842107147444</c:v>
                </c:pt>
                <c:pt idx="8413">
                  <c:v>214.43205741859856</c:v>
                </c:pt>
                <c:pt idx="8414">
                  <c:v>123.22802194801625</c:v>
                </c:pt>
                <c:pt idx="8415">
                  <c:v>117.45225765451323</c:v>
                </c:pt>
                <c:pt idx="8416">
                  <c:v>274.91048331256025</c:v>
                </c:pt>
                <c:pt idx="8417">
                  <c:v>80.590710240066983</c:v>
                </c:pt>
                <c:pt idx="8418">
                  <c:v>173.0634123757045</c:v>
                </c:pt>
                <c:pt idx="8419">
                  <c:v>172.55115653795656</c:v>
                </c:pt>
                <c:pt idx="8420">
                  <c:v>111.97416415569023</c:v>
                </c:pt>
                <c:pt idx="8421">
                  <c:v>181.09443590190494</c:v>
                </c:pt>
                <c:pt idx="8422">
                  <c:v>228.78183062828612</c:v>
                </c:pt>
                <c:pt idx="8423">
                  <c:v>197.36538592922443</c:v>
                </c:pt>
                <c:pt idx="8424">
                  <c:v>260.99683782347711</c:v>
                </c:pt>
                <c:pt idx="8425">
                  <c:v>150.51168975303881</c:v>
                </c:pt>
                <c:pt idx="8426">
                  <c:v>204.43057383061387</c:v>
                </c:pt>
                <c:pt idx="8427">
                  <c:v>99.61682553665014</c:v>
                </c:pt>
                <c:pt idx="8428">
                  <c:v>139.13618931808742</c:v>
                </c:pt>
                <c:pt idx="8429">
                  <c:v>163.75090854096925</c:v>
                </c:pt>
                <c:pt idx="8430">
                  <c:v>129.64771531158476</c:v>
                </c:pt>
                <c:pt idx="8431">
                  <c:v>57.903719607274979</c:v>
                </c:pt>
                <c:pt idx="8432">
                  <c:v>142.69501934875734</c:v>
                </c:pt>
                <c:pt idx="8433">
                  <c:v>195.14050836703973</c:v>
                </c:pt>
                <c:pt idx="8434">
                  <c:v>214.95817054499639</c:v>
                </c:pt>
                <c:pt idx="8435">
                  <c:v>192.56571977137355</c:v>
                </c:pt>
                <c:pt idx="8436">
                  <c:v>170.99380602274323</c:v>
                </c:pt>
                <c:pt idx="8437">
                  <c:v>269.40583484218223</c:v>
                </c:pt>
                <c:pt idx="8438">
                  <c:v>170.12856619629019</c:v>
                </c:pt>
                <c:pt idx="8439">
                  <c:v>268.041674644046</c:v>
                </c:pt>
                <c:pt idx="8440">
                  <c:v>227.94389951712219</c:v>
                </c:pt>
                <c:pt idx="8441">
                  <c:v>189.34723402679083</c:v>
                </c:pt>
                <c:pt idx="8442">
                  <c:v>176.24931319885945</c:v>
                </c:pt>
                <c:pt idx="8443">
                  <c:v>151.41548647050513</c:v>
                </c:pt>
                <c:pt idx="8444">
                  <c:v>90.88290698826313</c:v>
                </c:pt>
                <c:pt idx="8445">
                  <c:v>175.42726868639875</c:v>
                </c:pt>
                <c:pt idx="8446">
                  <c:v>217.4427418137202</c:v>
                </c:pt>
                <c:pt idx="8447">
                  <c:v>215.9467344424047</c:v>
                </c:pt>
                <c:pt idx="8448">
                  <c:v>203.58504730182176</c:v>
                </c:pt>
                <c:pt idx="8449">
                  <c:v>258.82675163273234</c:v>
                </c:pt>
                <c:pt idx="8450">
                  <c:v>184.37298922406626</c:v>
                </c:pt>
                <c:pt idx="8451">
                  <c:v>229.41439556205296</c:v>
                </c:pt>
                <c:pt idx="8452">
                  <c:v>183.10548216475581</c:v>
                </c:pt>
                <c:pt idx="8453">
                  <c:v>199.58179836947238</c:v>
                </c:pt>
                <c:pt idx="8454">
                  <c:v>151.74359691598511</c:v>
                </c:pt>
                <c:pt idx="8455">
                  <c:v>7.7623672038316727</c:v>
                </c:pt>
                <c:pt idx="8456">
                  <c:v>171.84060811785457</c:v>
                </c:pt>
                <c:pt idx="8457">
                  <c:v>184.7843013817328</c:v>
                </c:pt>
                <c:pt idx="8458">
                  <c:v>131.11948692283477</c:v>
                </c:pt>
                <c:pt idx="8459">
                  <c:v>178.2732890657644</c:v>
                </c:pt>
                <c:pt idx="8460">
                  <c:v>160.59863628441235</c:v>
                </c:pt>
                <c:pt idx="8461">
                  <c:v>172.03026163741015</c:v>
                </c:pt>
                <c:pt idx="8462">
                  <c:v>141.40855273552006</c:v>
                </c:pt>
                <c:pt idx="8463">
                  <c:v>266.78744507051306</c:v>
                </c:pt>
                <c:pt idx="8464">
                  <c:v>154.88896951836068</c:v>
                </c:pt>
                <c:pt idx="8465">
                  <c:v>197.37367711029947</c:v>
                </c:pt>
                <c:pt idx="8466">
                  <c:v>244.185453538812</c:v>
                </c:pt>
                <c:pt idx="8467">
                  <c:v>211.84915158271906</c:v>
                </c:pt>
                <c:pt idx="8468">
                  <c:v>247.47896577508072</c:v>
                </c:pt>
                <c:pt idx="8469">
                  <c:v>123.52430121580255</c:v>
                </c:pt>
                <c:pt idx="8470">
                  <c:v>151.5477974859823</c:v>
                </c:pt>
                <c:pt idx="8471">
                  <c:v>191.89917838928523</c:v>
                </c:pt>
                <c:pt idx="8472">
                  <c:v>101.22473486233503</c:v>
                </c:pt>
                <c:pt idx="8473">
                  <c:v>275.94346010999288</c:v>
                </c:pt>
                <c:pt idx="8474">
                  <c:v>170.56544766062871</c:v>
                </c:pt>
                <c:pt idx="8475">
                  <c:v>195.16091742814751</c:v>
                </c:pt>
                <c:pt idx="8476">
                  <c:v>185.02729676554736</c:v>
                </c:pt>
                <c:pt idx="8477">
                  <c:v>149.14057192043401</c:v>
                </c:pt>
                <c:pt idx="8478">
                  <c:v>122.89335973007837</c:v>
                </c:pt>
                <c:pt idx="8479">
                  <c:v>136.77975448415964</c:v>
                </c:pt>
                <c:pt idx="8480">
                  <c:v>116.73422977735754</c:v>
                </c:pt>
                <c:pt idx="8481">
                  <c:v>170.88283175296965</c:v>
                </c:pt>
                <c:pt idx="8482">
                  <c:v>204.24260173938819</c:v>
                </c:pt>
                <c:pt idx="8483">
                  <c:v>202.65544935653452</c:v>
                </c:pt>
                <c:pt idx="8484">
                  <c:v>212.52520173191442</c:v>
                </c:pt>
                <c:pt idx="8485">
                  <c:v>111.85043422272429</c:v>
                </c:pt>
                <c:pt idx="8486">
                  <c:v>251.74619895522483</c:v>
                </c:pt>
                <c:pt idx="8487">
                  <c:v>197.86650955182267</c:v>
                </c:pt>
                <c:pt idx="8488">
                  <c:v>217.88861022258061</c:v>
                </c:pt>
                <c:pt idx="8489">
                  <c:v>155.4993859824026</c:v>
                </c:pt>
                <c:pt idx="8490">
                  <c:v>259.49027803988429</c:v>
                </c:pt>
                <c:pt idx="8491">
                  <c:v>179.35433152131736</c:v>
                </c:pt>
                <c:pt idx="8492">
                  <c:v>171.69038119362085</c:v>
                </c:pt>
                <c:pt idx="8493">
                  <c:v>196.44210783524613</c:v>
                </c:pt>
                <c:pt idx="8494">
                  <c:v>93.787951300037093</c:v>
                </c:pt>
                <c:pt idx="8495">
                  <c:v>141.38779579268885</c:v>
                </c:pt>
                <c:pt idx="8496">
                  <c:v>198.01175017135392</c:v>
                </c:pt>
                <c:pt idx="8497">
                  <c:v>148.43483586417278</c:v>
                </c:pt>
                <c:pt idx="8498">
                  <c:v>114.68775755900424</c:v>
                </c:pt>
                <c:pt idx="8499">
                  <c:v>257.92457836330868</c:v>
                </c:pt>
                <c:pt idx="8500">
                  <c:v>170.91448898980161</c:v>
                </c:pt>
                <c:pt idx="8501">
                  <c:v>172.35785026030499</c:v>
                </c:pt>
                <c:pt idx="8502">
                  <c:v>265.67955774196889</c:v>
                </c:pt>
                <c:pt idx="8503">
                  <c:v>143.2181175002188</c:v>
                </c:pt>
                <c:pt idx="8504">
                  <c:v>93.575511527596973</c:v>
                </c:pt>
                <c:pt idx="8505">
                  <c:v>221.84483714197995</c:v>
                </c:pt>
                <c:pt idx="8506">
                  <c:v>108.66070670061163</c:v>
                </c:pt>
                <c:pt idx="8507">
                  <c:v>250.13469485173118</c:v>
                </c:pt>
                <c:pt idx="8508">
                  <c:v>258.06257144693518</c:v>
                </c:pt>
                <c:pt idx="8509">
                  <c:v>272.00451131619047</c:v>
                </c:pt>
                <c:pt idx="8510">
                  <c:v>115.63330008328194</c:v>
                </c:pt>
                <c:pt idx="8511">
                  <c:v>84.329743003472686</c:v>
                </c:pt>
                <c:pt idx="8512">
                  <c:v>206.04457108645875</c:v>
                </c:pt>
                <c:pt idx="8513">
                  <c:v>171.0016913418076</c:v>
                </c:pt>
                <c:pt idx="8514">
                  <c:v>158.96956415388559</c:v>
                </c:pt>
                <c:pt idx="8515">
                  <c:v>235.12696134246653</c:v>
                </c:pt>
                <c:pt idx="8516">
                  <c:v>148.62361967941979</c:v>
                </c:pt>
                <c:pt idx="8517">
                  <c:v>176.57394482710515</c:v>
                </c:pt>
                <c:pt idx="8518">
                  <c:v>95.78850313089788</c:v>
                </c:pt>
                <c:pt idx="8519">
                  <c:v>224.90897936193505</c:v>
                </c:pt>
                <c:pt idx="8520">
                  <c:v>166.37787939514965</c:v>
                </c:pt>
                <c:pt idx="8521">
                  <c:v>183.36349444296502</c:v>
                </c:pt>
                <c:pt idx="8522">
                  <c:v>182.23038568947231</c:v>
                </c:pt>
                <c:pt idx="8523">
                  <c:v>218.7891600439616</c:v>
                </c:pt>
                <c:pt idx="8524">
                  <c:v>197.0762382367684</c:v>
                </c:pt>
                <c:pt idx="8525">
                  <c:v>204.27321533104987</c:v>
                </c:pt>
                <c:pt idx="8526">
                  <c:v>199.24626644722593</c:v>
                </c:pt>
                <c:pt idx="8527">
                  <c:v>320.5330840498209</c:v>
                </c:pt>
                <c:pt idx="8528">
                  <c:v>250.59958079480566</c:v>
                </c:pt>
                <c:pt idx="8529">
                  <c:v>200.71229801003938</c:v>
                </c:pt>
                <c:pt idx="8530">
                  <c:v>138.05682829086436</c:v>
                </c:pt>
                <c:pt idx="8531">
                  <c:v>258.72377864259761</c:v>
                </c:pt>
                <c:pt idx="8532">
                  <c:v>95.389598754700273</c:v>
                </c:pt>
                <c:pt idx="8533">
                  <c:v>278.51221875578631</c:v>
                </c:pt>
                <c:pt idx="8534">
                  <c:v>165.27080379062681</c:v>
                </c:pt>
                <c:pt idx="8535">
                  <c:v>142.86814848645008</c:v>
                </c:pt>
                <c:pt idx="8536">
                  <c:v>298.97740478161722</c:v>
                </c:pt>
                <c:pt idx="8537">
                  <c:v>200.79706518998137</c:v>
                </c:pt>
                <c:pt idx="8538">
                  <c:v>231.37227390150656</c:v>
                </c:pt>
                <c:pt idx="8539">
                  <c:v>137.98017835113569</c:v>
                </c:pt>
                <c:pt idx="8540">
                  <c:v>169.50765530025819</c:v>
                </c:pt>
                <c:pt idx="8541">
                  <c:v>143.19794036025996</c:v>
                </c:pt>
                <c:pt idx="8542">
                  <c:v>232.43308123681345</c:v>
                </c:pt>
                <c:pt idx="8543">
                  <c:v>69.95387866452802</c:v>
                </c:pt>
                <c:pt idx="8544">
                  <c:v>168.59342213108903</c:v>
                </c:pt>
                <c:pt idx="8545">
                  <c:v>150.53476590735954</c:v>
                </c:pt>
                <c:pt idx="8546">
                  <c:v>212.15795459254878</c:v>
                </c:pt>
                <c:pt idx="8547">
                  <c:v>269.3696551429457</c:v>
                </c:pt>
                <c:pt idx="8548">
                  <c:v>204.56636366332532</c:v>
                </c:pt>
                <c:pt idx="8549">
                  <c:v>159.52055082350853</c:v>
                </c:pt>
                <c:pt idx="8550">
                  <c:v>151.14576217427384</c:v>
                </c:pt>
                <c:pt idx="8551">
                  <c:v>261.87628282030346</c:v>
                </c:pt>
                <c:pt idx="8552">
                  <c:v>150.98075027679442</c:v>
                </c:pt>
                <c:pt idx="8553">
                  <c:v>178.26157704774232</c:v>
                </c:pt>
                <c:pt idx="8554">
                  <c:v>137.06397385220043</c:v>
                </c:pt>
                <c:pt idx="8555">
                  <c:v>204.00267931079725</c:v>
                </c:pt>
                <c:pt idx="8556">
                  <c:v>124.8380185640417</c:v>
                </c:pt>
                <c:pt idx="8557">
                  <c:v>146.58526470127981</c:v>
                </c:pt>
                <c:pt idx="8558">
                  <c:v>158.02292000415036</c:v>
                </c:pt>
                <c:pt idx="8559">
                  <c:v>194.42033521925623</c:v>
                </c:pt>
                <c:pt idx="8560">
                  <c:v>164.87990069406806</c:v>
                </c:pt>
                <c:pt idx="8561">
                  <c:v>159.7402381318534</c:v>
                </c:pt>
                <c:pt idx="8562">
                  <c:v>229.07231186734862</c:v>
                </c:pt>
                <c:pt idx="8563">
                  <c:v>122.19423342656228</c:v>
                </c:pt>
                <c:pt idx="8564">
                  <c:v>232.44630074230372</c:v>
                </c:pt>
                <c:pt idx="8565">
                  <c:v>211.69283672832535</c:v>
                </c:pt>
                <c:pt idx="8566">
                  <c:v>229.95361223336658</c:v>
                </c:pt>
                <c:pt idx="8567">
                  <c:v>111.01250311156036</c:v>
                </c:pt>
                <c:pt idx="8568">
                  <c:v>198.25694880608353</c:v>
                </c:pt>
                <c:pt idx="8569">
                  <c:v>190.62384399119765</c:v>
                </c:pt>
                <c:pt idx="8570">
                  <c:v>246.46257133979816</c:v>
                </c:pt>
                <c:pt idx="8571">
                  <c:v>130.00858461935422</c:v>
                </c:pt>
                <c:pt idx="8572">
                  <c:v>137.02501109917648</c:v>
                </c:pt>
                <c:pt idx="8573">
                  <c:v>204.86473022145219</c:v>
                </c:pt>
                <c:pt idx="8574">
                  <c:v>224.71955776352843</c:v>
                </c:pt>
                <c:pt idx="8575">
                  <c:v>104.71514815406408</c:v>
                </c:pt>
                <c:pt idx="8576">
                  <c:v>215.6223927155952</c:v>
                </c:pt>
                <c:pt idx="8577">
                  <c:v>211.35278234367433</c:v>
                </c:pt>
                <c:pt idx="8578">
                  <c:v>240.21345598128391</c:v>
                </c:pt>
                <c:pt idx="8579">
                  <c:v>134.97598774818471</c:v>
                </c:pt>
                <c:pt idx="8580">
                  <c:v>190.87118789655506</c:v>
                </c:pt>
                <c:pt idx="8581">
                  <c:v>128.53692896867869</c:v>
                </c:pt>
                <c:pt idx="8582">
                  <c:v>182.47645402851049</c:v>
                </c:pt>
                <c:pt idx="8583">
                  <c:v>195.90874717294355</c:v>
                </c:pt>
                <c:pt idx="8584">
                  <c:v>263.9985932543641</c:v>
                </c:pt>
                <c:pt idx="8585">
                  <c:v>251.24594503693515</c:v>
                </c:pt>
                <c:pt idx="8586">
                  <c:v>104.42385519098025</c:v>
                </c:pt>
                <c:pt idx="8587">
                  <c:v>139.68781377086998</c:v>
                </c:pt>
                <c:pt idx="8588">
                  <c:v>135.75408320291899</c:v>
                </c:pt>
                <c:pt idx="8589">
                  <c:v>245.6591964798281</c:v>
                </c:pt>
                <c:pt idx="8590">
                  <c:v>205.19916051824111</c:v>
                </c:pt>
                <c:pt idx="8591">
                  <c:v>187.9184258083842</c:v>
                </c:pt>
                <c:pt idx="8592">
                  <c:v>223.75899834485608</c:v>
                </c:pt>
                <c:pt idx="8593">
                  <c:v>150.45173813603469</c:v>
                </c:pt>
                <c:pt idx="8594">
                  <c:v>164.63104930124246</c:v>
                </c:pt>
                <c:pt idx="8595">
                  <c:v>186.6020413669321</c:v>
                </c:pt>
                <c:pt idx="8596">
                  <c:v>260.34258826228324</c:v>
                </c:pt>
                <c:pt idx="8597">
                  <c:v>196.33530814615369</c:v>
                </c:pt>
                <c:pt idx="8598">
                  <c:v>229.45173486703425</c:v>
                </c:pt>
                <c:pt idx="8599">
                  <c:v>174.65897190020769</c:v>
                </c:pt>
                <c:pt idx="8600">
                  <c:v>148.5528837289894</c:v>
                </c:pt>
                <c:pt idx="8601">
                  <c:v>304.79769793571904</c:v>
                </c:pt>
                <c:pt idx="8602">
                  <c:v>143.12198618397815</c:v>
                </c:pt>
                <c:pt idx="8603">
                  <c:v>121.38598822246422</c:v>
                </c:pt>
                <c:pt idx="8604">
                  <c:v>183.5746586490859</c:v>
                </c:pt>
                <c:pt idx="8605">
                  <c:v>228.22382834390737</c:v>
                </c:pt>
                <c:pt idx="8606">
                  <c:v>208.86792117351433</c:v>
                </c:pt>
                <c:pt idx="8607">
                  <c:v>148.18401314158109</c:v>
                </c:pt>
                <c:pt idx="8608">
                  <c:v>216.97437705341144</c:v>
                </c:pt>
                <c:pt idx="8609">
                  <c:v>255.01930213038577</c:v>
                </c:pt>
                <c:pt idx="8610">
                  <c:v>188.75270416145213</c:v>
                </c:pt>
                <c:pt idx="8611">
                  <c:v>169.57143361622002</c:v>
                </c:pt>
                <c:pt idx="8612">
                  <c:v>192.59784085050342</c:v>
                </c:pt>
                <c:pt idx="8613">
                  <c:v>148.78376123277121</c:v>
                </c:pt>
                <c:pt idx="8614">
                  <c:v>252.11541742435656</c:v>
                </c:pt>
                <c:pt idx="8615">
                  <c:v>189.95092477751314</c:v>
                </c:pt>
                <c:pt idx="8616">
                  <c:v>171.20369466254488</c:v>
                </c:pt>
                <c:pt idx="8617">
                  <c:v>265.1716504257638</c:v>
                </c:pt>
                <c:pt idx="8618">
                  <c:v>294.87611118354835</c:v>
                </c:pt>
                <c:pt idx="8619">
                  <c:v>90.484930296661332</c:v>
                </c:pt>
                <c:pt idx="8620">
                  <c:v>97.724812803498935</c:v>
                </c:pt>
                <c:pt idx="8621">
                  <c:v>107.88458257564344</c:v>
                </c:pt>
                <c:pt idx="8622">
                  <c:v>190.52817651725491</c:v>
                </c:pt>
                <c:pt idx="8623">
                  <c:v>179.84588839652133</c:v>
                </c:pt>
                <c:pt idx="8624">
                  <c:v>177.22274424129864</c:v>
                </c:pt>
                <c:pt idx="8625">
                  <c:v>226.71958777180407</c:v>
                </c:pt>
                <c:pt idx="8626">
                  <c:v>88.817649156844709</c:v>
                </c:pt>
                <c:pt idx="8627">
                  <c:v>248.08277248637751</c:v>
                </c:pt>
                <c:pt idx="8628">
                  <c:v>177.08991140323633</c:v>
                </c:pt>
                <c:pt idx="8629">
                  <c:v>175.43903868470807</c:v>
                </c:pt>
                <c:pt idx="8630">
                  <c:v>135.37779113874421</c:v>
                </c:pt>
                <c:pt idx="8631">
                  <c:v>128.97641954594292</c:v>
                </c:pt>
                <c:pt idx="8632">
                  <c:v>204.26011178613408</c:v>
                </c:pt>
                <c:pt idx="8633">
                  <c:v>209.93672978846007</c:v>
                </c:pt>
                <c:pt idx="8634">
                  <c:v>191.53459834313253</c:v>
                </c:pt>
                <c:pt idx="8635">
                  <c:v>108.54636957417824</c:v>
                </c:pt>
                <c:pt idx="8636">
                  <c:v>204.11168225080473</c:v>
                </c:pt>
                <c:pt idx="8637">
                  <c:v>105.39258983015316</c:v>
                </c:pt>
                <c:pt idx="8638">
                  <c:v>188.85961981111905</c:v>
                </c:pt>
                <c:pt idx="8639">
                  <c:v>229.36441655445378</c:v>
                </c:pt>
                <c:pt idx="8640">
                  <c:v>370.82101061940193</c:v>
                </c:pt>
                <c:pt idx="8641">
                  <c:v>171.86826471486711</c:v>
                </c:pt>
                <c:pt idx="8642">
                  <c:v>163.12170646386221</c:v>
                </c:pt>
                <c:pt idx="8643">
                  <c:v>133.44043782097287</c:v>
                </c:pt>
                <c:pt idx="8644">
                  <c:v>165.20163330795185</c:v>
                </c:pt>
                <c:pt idx="8645">
                  <c:v>264.502557911037</c:v>
                </c:pt>
                <c:pt idx="8646">
                  <c:v>261.06571840471588</c:v>
                </c:pt>
                <c:pt idx="8647">
                  <c:v>207.22058525250759</c:v>
                </c:pt>
                <c:pt idx="8648">
                  <c:v>153.28645235938893</c:v>
                </c:pt>
                <c:pt idx="8649">
                  <c:v>120.85419302791706</c:v>
                </c:pt>
                <c:pt idx="8650">
                  <c:v>192.87156578655413</c:v>
                </c:pt>
                <c:pt idx="8651">
                  <c:v>176.74985701858532</c:v>
                </c:pt>
                <c:pt idx="8652">
                  <c:v>69.95387866452802</c:v>
                </c:pt>
                <c:pt idx="8653">
                  <c:v>128.56939792953199</c:v>
                </c:pt>
                <c:pt idx="8654">
                  <c:v>128.89918980334187</c:v>
                </c:pt>
                <c:pt idx="8655">
                  <c:v>142.24491837892856</c:v>
                </c:pt>
                <c:pt idx="8656">
                  <c:v>142.99008103051165</c:v>
                </c:pt>
                <c:pt idx="8657">
                  <c:v>210.42016942345072</c:v>
                </c:pt>
                <c:pt idx="8658">
                  <c:v>216.37822374003008</c:v>
                </c:pt>
                <c:pt idx="8659">
                  <c:v>187.53958261157095</c:v>
                </c:pt>
                <c:pt idx="8660">
                  <c:v>196.87829353613779</c:v>
                </c:pt>
                <c:pt idx="8661">
                  <c:v>274.53801794734318</c:v>
                </c:pt>
                <c:pt idx="8662">
                  <c:v>-7.0805863291025162</c:v>
                </c:pt>
                <c:pt idx="8663">
                  <c:v>129.25240571319591</c:v>
                </c:pt>
                <c:pt idx="8664">
                  <c:v>140.49327592118061</c:v>
                </c:pt>
                <c:pt idx="8665">
                  <c:v>54.165150686167181</c:v>
                </c:pt>
                <c:pt idx="8666">
                  <c:v>180.271115823125</c:v>
                </c:pt>
                <c:pt idx="8667">
                  <c:v>203.34645841983729</c:v>
                </c:pt>
                <c:pt idx="8668">
                  <c:v>276.73338354332373</c:v>
                </c:pt>
                <c:pt idx="8669">
                  <c:v>212.74065647929092</c:v>
                </c:pt>
                <c:pt idx="8670">
                  <c:v>201.3025953144097</c:v>
                </c:pt>
                <c:pt idx="8671">
                  <c:v>128.47199104697211</c:v>
                </c:pt>
                <c:pt idx="8672">
                  <c:v>187.03898081155785</c:v>
                </c:pt>
                <c:pt idx="8673">
                  <c:v>140.20824482911848</c:v>
                </c:pt>
                <c:pt idx="8674">
                  <c:v>198.62350018200232</c:v>
                </c:pt>
                <c:pt idx="8675">
                  <c:v>200.9540178275347</c:v>
                </c:pt>
                <c:pt idx="8676">
                  <c:v>198.54424112934794</c:v>
                </c:pt>
                <c:pt idx="8677">
                  <c:v>163.27407865872374</c:v>
                </c:pt>
                <c:pt idx="8678">
                  <c:v>156.29765857709572</c:v>
                </c:pt>
                <c:pt idx="8679">
                  <c:v>95.71220107289264</c:v>
                </c:pt>
                <c:pt idx="8680">
                  <c:v>200.8988205940841</c:v>
                </c:pt>
                <c:pt idx="8681">
                  <c:v>163.35641066660173</c:v>
                </c:pt>
                <c:pt idx="8682">
                  <c:v>157.50805505347671</c:v>
                </c:pt>
                <c:pt idx="8683">
                  <c:v>179.29188675196201</c:v>
                </c:pt>
                <c:pt idx="8684">
                  <c:v>167.69153876310156</c:v>
                </c:pt>
                <c:pt idx="8685">
                  <c:v>168.19706888752989</c:v>
                </c:pt>
                <c:pt idx="8686">
                  <c:v>232.34042873780709</c:v>
                </c:pt>
                <c:pt idx="8687">
                  <c:v>209.28561116277706</c:v>
                </c:pt>
                <c:pt idx="8688">
                  <c:v>171.31061031221179</c:v>
                </c:pt>
                <c:pt idx="8689">
                  <c:v>129.79997154587181</c:v>
                </c:pt>
                <c:pt idx="8690">
                  <c:v>153.65271383387153</c:v>
                </c:pt>
                <c:pt idx="8691">
                  <c:v>181.86725515050057</c:v>
                </c:pt>
                <c:pt idx="8692">
                  <c:v>193.95800040882023</c:v>
                </c:pt>
                <c:pt idx="8693">
                  <c:v>216.35306029536878</c:v>
                </c:pt>
                <c:pt idx="8694">
                  <c:v>197.75449163687881</c:v>
                </c:pt>
                <c:pt idx="8695">
                  <c:v>191.5226544039615</c:v>
                </c:pt>
                <c:pt idx="8696">
                  <c:v>213.83659986866405</c:v>
                </c:pt>
                <c:pt idx="8697">
                  <c:v>179.21384528533963</c:v>
                </c:pt>
                <c:pt idx="8698">
                  <c:v>151.55231994838687</c:v>
                </c:pt>
                <c:pt idx="8699">
                  <c:v>139.85815985477529</c:v>
                </c:pt>
                <c:pt idx="8700">
                  <c:v>212.31513915125106</c:v>
                </c:pt>
                <c:pt idx="8701">
                  <c:v>99.818828857387416</c:v>
                </c:pt>
                <c:pt idx="8702">
                  <c:v>188.06459411251126</c:v>
                </c:pt>
                <c:pt idx="8703">
                  <c:v>218.66937277052784</c:v>
                </c:pt>
                <c:pt idx="8704">
                  <c:v>99.386527835740708</c:v>
                </c:pt>
                <c:pt idx="8705">
                  <c:v>198.78201828731108</c:v>
                </c:pt>
                <c:pt idx="8706">
                  <c:v>182.63265292232973</c:v>
                </c:pt>
                <c:pt idx="8707">
                  <c:v>206.36062163219322</c:v>
                </c:pt>
                <c:pt idx="8708">
                  <c:v>111.49629062827444</c:v>
                </c:pt>
                <c:pt idx="8709">
                  <c:v>194.16875875293044</c:v>
                </c:pt>
                <c:pt idx="8710">
                  <c:v>103.71487223863369</c:v>
                </c:pt>
                <c:pt idx="8711">
                  <c:v>226.8027315037034</c:v>
                </c:pt>
                <c:pt idx="8712">
                  <c:v>125.35346331758774</c:v>
                </c:pt>
                <c:pt idx="8713">
                  <c:v>94.796808297978714</c:v>
                </c:pt>
                <c:pt idx="8714">
                  <c:v>164.96547959803138</c:v>
                </c:pt>
                <c:pt idx="8715">
                  <c:v>211.29625156361726</c:v>
                </c:pt>
                <c:pt idx="8716">
                  <c:v>189.98275595520681</c:v>
                </c:pt>
                <c:pt idx="8717">
                  <c:v>68.210295466706157</c:v>
                </c:pt>
                <c:pt idx="8718">
                  <c:v>161.74305119391647</c:v>
                </c:pt>
                <c:pt idx="8719">
                  <c:v>108.59843587211799</c:v>
                </c:pt>
                <c:pt idx="8720">
                  <c:v>272.48505193681922</c:v>
                </c:pt>
                <c:pt idx="8721">
                  <c:v>207.99752110149711</c:v>
                </c:pt>
                <c:pt idx="8722">
                  <c:v>134.30376429794705</c:v>
                </c:pt>
                <c:pt idx="8723">
                  <c:v>173.1696902422118</c:v>
                </c:pt>
                <c:pt idx="8724">
                  <c:v>199.83407059924502</c:v>
                </c:pt>
                <c:pt idx="8725">
                  <c:v>164.09942804755701</c:v>
                </c:pt>
                <c:pt idx="8726">
                  <c:v>215.09651151034632</c:v>
                </c:pt>
                <c:pt idx="8727">
                  <c:v>211.33393875032198</c:v>
                </c:pt>
                <c:pt idx="8728">
                  <c:v>201.60096187253657</c:v>
                </c:pt>
                <c:pt idx="8729">
                  <c:v>142.90374838281423</c:v>
                </c:pt>
                <c:pt idx="8730">
                  <c:v>93.771716819610447</c:v>
                </c:pt>
                <c:pt idx="8731">
                  <c:v>200.67837954200513</c:v>
                </c:pt>
                <c:pt idx="8732">
                  <c:v>160.53990225344023</c:v>
                </c:pt>
                <c:pt idx="8733">
                  <c:v>129.2844108317513</c:v>
                </c:pt>
                <c:pt idx="8734">
                  <c:v>120.69335571111878</c:v>
                </c:pt>
                <c:pt idx="8735">
                  <c:v>165.7460682051169</c:v>
                </c:pt>
                <c:pt idx="8736">
                  <c:v>201.5497652789054</c:v>
                </c:pt>
                <c:pt idx="8737">
                  <c:v>179.01479895925149</c:v>
                </c:pt>
                <c:pt idx="8738">
                  <c:v>252.29608399939025</c:v>
                </c:pt>
                <c:pt idx="8739">
                  <c:v>221.62126515439013</c:v>
                </c:pt>
                <c:pt idx="8740">
                  <c:v>177.96094925841317</c:v>
                </c:pt>
                <c:pt idx="8741">
                  <c:v>199.59861265277141</c:v>
                </c:pt>
                <c:pt idx="8742">
                  <c:v>177.32432570453966</c:v>
                </c:pt>
                <c:pt idx="8743">
                  <c:v>164.28363142011221</c:v>
                </c:pt>
                <c:pt idx="8744">
                  <c:v>249.78484179853695</c:v>
                </c:pt>
                <c:pt idx="8745">
                  <c:v>246.30787993344711</c:v>
                </c:pt>
                <c:pt idx="8746">
                  <c:v>214.49571977398591</c:v>
                </c:pt>
                <c:pt idx="8747">
                  <c:v>176.08888174407184</c:v>
                </c:pt>
                <c:pt idx="8748">
                  <c:v>252.41366802190896</c:v>
                </c:pt>
                <c:pt idx="8749">
                  <c:v>100.6801840045955</c:v>
                </c:pt>
                <c:pt idx="8750">
                  <c:v>204.91743430255156</c:v>
                </c:pt>
                <c:pt idx="8751">
                  <c:v>192.42494363395963</c:v>
                </c:pt>
                <c:pt idx="8752">
                  <c:v>146.4594474779733</c:v>
                </c:pt>
                <c:pt idx="8753">
                  <c:v>159.41479477958637</c:v>
                </c:pt>
                <c:pt idx="8754">
                  <c:v>209.32248662546044</c:v>
                </c:pt>
                <c:pt idx="8755">
                  <c:v>204.07677811788744</c:v>
                </c:pt>
                <c:pt idx="8756">
                  <c:v>84.690148468944244</c:v>
                </c:pt>
                <c:pt idx="8757">
                  <c:v>146.0222761121986</c:v>
                </c:pt>
                <c:pt idx="8758">
                  <c:v>151.98891151128919</c:v>
                </c:pt>
                <c:pt idx="8759">
                  <c:v>78.273817962035537</c:v>
                </c:pt>
                <c:pt idx="8760">
                  <c:v>246.21708280363237</c:v>
                </c:pt>
                <c:pt idx="8761">
                  <c:v>204.29066739750851</c:v>
                </c:pt>
                <c:pt idx="8762">
                  <c:v>199.82143089662713</c:v>
                </c:pt>
                <c:pt idx="8763">
                  <c:v>195.21797003078973</c:v>
                </c:pt>
                <c:pt idx="8764">
                  <c:v>140.32455328531796</c:v>
                </c:pt>
                <c:pt idx="8765">
                  <c:v>110.03565123217413</c:v>
                </c:pt>
                <c:pt idx="8766">
                  <c:v>176.53875079275167</c:v>
                </c:pt>
                <c:pt idx="8767">
                  <c:v>233.35496780389803</c:v>
                </c:pt>
                <c:pt idx="8768">
                  <c:v>102.22570654121228</c:v>
                </c:pt>
                <c:pt idx="8769">
                  <c:v>262.63559266197262</c:v>
                </c:pt>
                <c:pt idx="8770">
                  <c:v>185.72955400457431</c:v>
                </c:pt>
                <c:pt idx="8771">
                  <c:v>114.68775755900424</c:v>
                </c:pt>
                <c:pt idx="8772">
                  <c:v>194.46498004042951</c:v>
                </c:pt>
                <c:pt idx="8773">
                  <c:v>164.81873149103194</c:v>
                </c:pt>
                <c:pt idx="8774">
                  <c:v>123.40892044419888</c:v>
                </c:pt>
                <c:pt idx="8775">
                  <c:v>144.32780221766734</c:v>
                </c:pt>
                <c:pt idx="8776">
                  <c:v>202.82782475049316</c:v>
                </c:pt>
                <c:pt idx="8777">
                  <c:v>114.61690564799937</c:v>
                </c:pt>
                <c:pt idx="8778">
                  <c:v>136.70148109638831</c:v>
                </c:pt>
                <c:pt idx="8779">
                  <c:v>200.41184416157193</c:v>
                </c:pt>
                <c:pt idx="8780">
                  <c:v>234.56350891108741</c:v>
                </c:pt>
                <c:pt idx="8781">
                  <c:v>184.8901154059422</c:v>
                </c:pt>
                <c:pt idx="8782">
                  <c:v>115.20702901150798</c:v>
                </c:pt>
                <c:pt idx="8783">
                  <c:v>206.07124201858824</c:v>
                </c:pt>
                <c:pt idx="8784">
                  <c:v>146.79770447371993</c:v>
                </c:pt>
                <c:pt idx="8785">
                  <c:v>174.06623942377337</c:v>
                </c:pt>
                <c:pt idx="8786">
                  <c:v>295.78153134905733</c:v>
                </c:pt>
                <c:pt idx="8787">
                  <c:v>137.39121459337184</c:v>
                </c:pt>
                <c:pt idx="8788">
                  <c:v>95.312137090950273</c:v>
                </c:pt>
                <c:pt idx="8789">
                  <c:v>211.428214697371</c:v>
                </c:pt>
                <c:pt idx="8790">
                  <c:v>175.58393142251589</c:v>
                </c:pt>
                <c:pt idx="8791">
                  <c:v>101.91214914782904</c:v>
                </c:pt>
                <c:pt idx="8792">
                  <c:v>253.52109150815522</c:v>
                </c:pt>
                <c:pt idx="8793">
                  <c:v>207.63984070952574</c:v>
                </c:pt>
                <c:pt idx="8794">
                  <c:v>216.88311608129879</c:v>
                </c:pt>
                <c:pt idx="8795">
                  <c:v>162.67177943489514</c:v>
                </c:pt>
                <c:pt idx="8796">
                  <c:v>218.08945393757313</c:v>
                </c:pt>
                <c:pt idx="8797">
                  <c:v>219.15478373528458</c:v>
                </c:pt>
                <c:pt idx="8798">
                  <c:v>82.184008533367887</c:v>
                </c:pt>
                <c:pt idx="8799">
                  <c:v>131.8920162699942</c:v>
                </c:pt>
                <c:pt idx="8800">
                  <c:v>177.03912067161582</c:v>
                </c:pt>
                <c:pt idx="8801">
                  <c:v>192.79103116758051</c:v>
                </c:pt>
                <c:pt idx="8802">
                  <c:v>237.20903345718398</c:v>
                </c:pt>
                <c:pt idx="8803">
                  <c:v>171.0532358171622</c:v>
                </c:pt>
                <c:pt idx="8804">
                  <c:v>151.77995055608335</c:v>
                </c:pt>
                <c:pt idx="8805">
                  <c:v>193.80012008667109</c:v>
                </c:pt>
                <c:pt idx="8806">
                  <c:v>242.44036285352195</c:v>
                </c:pt>
                <c:pt idx="8807">
                  <c:v>109.75456279964419</c:v>
                </c:pt>
                <c:pt idx="8808">
                  <c:v>198.9532920558122</c:v>
                </c:pt>
                <c:pt idx="8809">
                  <c:v>137.83209669752978</c:v>
                </c:pt>
                <c:pt idx="8810">
                  <c:v>149.69631297361047</c:v>
                </c:pt>
                <c:pt idx="8811">
                  <c:v>242.1113827037334</c:v>
                </c:pt>
                <c:pt idx="8812">
                  <c:v>229.55807071382878</c:v>
                </c:pt>
                <c:pt idx="8813">
                  <c:v>160.01013636894641</c:v>
                </c:pt>
                <c:pt idx="8814">
                  <c:v>128.82822193176253</c:v>
                </c:pt>
                <c:pt idx="8815">
                  <c:v>273.30466127721593</c:v>
                </c:pt>
                <c:pt idx="8816">
                  <c:v>174.50984660143149</c:v>
                </c:pt>
                <c:pt idx="8817">
                  <c:v>229.28973794449121</c:v>
                </c:pt>
                <c:pt idx="8818">
                  <c:v>237.12125130230561</c:v>
                </c:pt>
                <c:pt idx="8819">
                  <c:v>199.13320488711179</c:v>
                </c:pt>
                <c:pt idx="8820">
                  <c:v>89.067428234266117</c:v>
                </c:pt>
                <c:pt idx="8821">
                  <c:v>102.07542163669132</c:v>
                </c:pt>
                <c:pt idx="8822">
                  <c:v>218.66937277052784</c:v>
                </c:pt>
                <c:pt idx="8823">
                  <c:v>193.21822992395028</c:v>
                </c:pt>
                <c:pt idx="8824">
                  <c:v>210.40613819393911</c:v>
                </c:pt>
                <c:pt idx="8825">
                  <c:v>189.29563157114899</c:v>
                </c:pt>
                <c:pt idx="8826">
                  <c:v>228.27264774576179</c:v>
                </c:pt>
                <c:pt idx="8827">
                  <c:v>229.58300223734113</c:v>
                </c:pt>
                <c:pt idx="8828">
                  <c:v>177.4141951497586</c:v>
                </c:pt>
                <c:pt idx="8829">
                  <c:v>112.41794527421007</c:v>
                </c:pt>
                <c:pt idx="8830">
                  <c:v>177.56656734462013</c:v>
                </c:pt>
                <c:pt idx="8831">
                  <c:v>182.2694064227835</c:v>
                </c:pt>
                <c:pt idx="8832">
                  <c:v>200.28086669270124</c:v>
                </c:pt>
                <c:pt idx="8833">
                  <c:v>172.75611685334297</c:v>
                </c:pt>
                <c:pt idx="8834">
                  <c:v>128.36136465892196</c:v>
                </c:pt>
                <c:pt idx="8835">
                  <c:v>145.6659292668337</c:v>
                </c:pt>
                <c:pt idx="8836">
                  <c:v>162.80814907047898</c:v>
                </c:pt>
                <c:pt idx="8837">
                  <c:v>79.060030656983145</c:v>
                </c:pt>
                <c:pt idx="8838">
                  <c:v>241.71189852466341</c:v>
                </c:pt>
                <c:pt idx="8839">
                  <c:v>212.10078602933208</c:v>
                </c:pt>
                <c:pt idx="8840">
                  <c:v>191.58666464107228</c:v>
                </c:pt>
                <c:pt idx="8841">
                  <c:v>135.0162260675279</c:v>
                </c:pt>
                <c:pt idx="8842">
                  <c:v>155.66996398745687</c:v>
                </c:pt>
                <c:pt idx="8843">
                  <c:v>170.23188706814835</c:v>
                </c:pt>
                <c:pt idx="8844">
                  <c:v>158.15128836009535</c:v>
                </c:pt>
                <c:pt idx="8845">
                  <c:v>152.22906586102908</c:v>
                </c:pt>
                <c:pt idx="8846">
                  <c:v>205.31825202822802</c:v>
                </c:pt>
                <c:pt idx="8847">
                  <c:v>127.89682659757091</c:v>
                </c:pt>
                <c:pt idx="8848">
                  <c:v>237.70209781985614</c:v>
                </c:pt>
                <c:pt idx="8849">
                  <c:v>203.98087872279575</c:v>
                </c:pt>
                <c:pt idx="8850">
                  <c:v>60.844479775987566</c:v>
                </c:pt>
                <c:pt idx="8851">
                  <c:v>154.73033545247745</c:v>
                </c:pt>
                <c:pt idx="8852">
                  <c:v>161.98824982864608</c:v>
                </c:pt>
                <c:pt idx="8853">
                  <c:v>167.8160224398016</c:v>
                </c:pt>
                <c:pt idx="8854">
                  <c:v>39.11625117296353</c:v>
                </c:pt>
                <c:pt idx="8855">
                  <c:v>186.35034894003184</c:v>
                </c:pt>
                <c:pt idx="8856">
                  <c:v>227.71371777678723</c:v>
                </c:pt>
                <c:pt idx="8857">
                  <c:v>267.98972430668073</c:v>
                </c:pt>
                <c:pt idx="8858">
                  <c:v>101.42998507915763</c:v>
                </c:pt>
                <c:pt idx="8859">
                  <c:v>193.45641294392408</c:v>
                </c:pt>
                <c:pt idx="8860">
                  <c:v>230.23806352255633</c:v>
                </c:pt>
                <c:pt idx="8861">
                  <c:v>220.23228939331602</c:v>
                </c:pt>
                <c:pt idx="8862">
                  <c:v>224.57652039491222</c:v>
                </c:pt>
                <c:pt idx="8863">
                  <c:v>138.82355960929999</c:v>
                </c:pt>
                <c:pt idx="8864">
                  <c:v>239.73059614916565</c:v>
                </c:pt>
                <c:pt idx="8865">
                  <c:v>240.83674406909267</c:v>
                </c:pt>
                <c:pt idx="8866">
                  <c:v>173.1972888589371</c:v>
                </c:pt>
                <c:pt idx="8867">
                  <c:v>204.36064960420481</c:v>
                </c:pt>
                <c:pt idx="8868">
                  <c:v>210.61144639104896</c:v>
                </c:pt>
                <c:pt idx="8869">
                  <c:v>144.70554378902307</c:v>
                </c:pt>
                <c:pt idx="8870">
                  <c:v>185.97695589021896</c:v>
                </c:pt>
                <c:pt idx="8871">
                  <c:v>133.79446545484825</c:v>
                </c:pt>
                <c:pt idx="8872">
                  <c:v>222.54245595802786</c:v>
                </c:pt>
                <c:pt idx="8873">
                  <c:v>171.41352532205929</c:v>
                </c:pt>
                <c:pt idx="8874">
                  <c:v>171.24335317901568</c:v>
                </c:pt>
                <c:pt idx="8875">
                  <c:v>132.34066773264203</c:v>
                </c:pt>
                <c:pt idx="8876">
                  <c:v>237.42182111134753</c:v>
                </c:pt>
                <c:pt idx="8877">
                  <c:v>110.2647893273388</c:v>
                </c:pt>
                <c:pt idx="8878">
                  <c:v>225.82460405799793</c:v>
                </c:pt>
                <c:pt idx="8879">
                  <c:v>128.74426647584187</c:v>
                </c:pt>
                <c:pt idx="8880">
                  <c:v>94.781037659849972</c:v>
                </c:pt>
                <c:pt idx="8881">
                  <c:v>193.2868785840401</c:v>
                </c:pt>
                <c:pt idx="8882">
                  <c:v>231.68420784684713</c:v>
                </c:pt>
                <c:pt idx="8883">
                  <c:v>126.01385878922883</c:v>
                </c:pt>
                <c:pt idx="8884">
                  <c:v>169.46782284292567</c:v>
                </c:pt>
                <c:pt idx="8885">
                  <c:v>226.85027533923858</c:v>
                </c:pt>
                <c:pt idx="8886">
                  <c:v>138.60149510917836</c:v>
                </c:pt>
                <c:pt idx="8887">
                  <c:v>275.55707947583869</c:v>
                </c:pt>
                <c:pt idx="8888">
                  <c:v>150.7925462644198</c:v>
                </c:pt>
                <c:pt idx="8889">
                  <c:v>261.38484190567397</c:v>
                </c:pt>
                <c:pt idx="8890">
                  <c:v>176.08111238558195</c:v>
                </c:pt>
                <c:pt idx="8891">
                  <c:v>250.3462069395755</c:v>
                </c:pt>
                <c:pt idx="8892">
                  <c:v>163.71397509799863</c:v>
                </c:pt>
                <c:pt idx="8893">
                  <c:v>182.54672613664297</c:v>
                </c:pt>
                <c:pt idx="8894">
                  <c:v>148.51983496526373</c:v>
                </c:pt>
                <c:pt idx="8895">
                  <c:v>210.85942807956599</c:v>
                </c:pt>
                <c:pt idx="8896">
                  <c:v>272.12371878675185</c:v>
                </c:pt>
                <c:pt idx="8897">
                  <c:v>210.91566895818687</c:v>
                </c:pt>
                <c:pt idx="8898">
                  <c:v>188.51521690492518</c:v>
                </c:pt>
                <c:pt idx="8899">
                  <c:v>181.19978608381643</c:v>
                </c:pt>
                <c:pt idx="8900">
                  <c:v>149.47726344842522</c:v>
                </c:pt>
                <c:pt idx="8901">
                  <c:v>220.10461680081789</c:v>
                </c:pt>
                <c:pt idx="8902">
                  <c:v>189.16076942303334</c:v>
                </c:pt>
                <c:pt idx="8903">
                  <c:v>188.74481884238776</c:v>
                </c:pt>
                <c:pt idx="8904">
                  <c:v>111.78375689240056</c:v>
                </c:pt>
                <c:pt idx="8905">
                  <c:v>210.0944361697475</c:v>
                </c:pt>
                <c:pt idx="8906">
                  <c:v>181.98826000996633</c:v>
                </c:pt>
                <c:pt idx="8907">
                  <c:v>208.19732117131935</c:v>
                </c:pt>
                <c:pt idx="8908">
                  <c:v>291.66075637447648</c:v>
                </c:pt>
                <c:pt idx="8909">
                  <c:v>159.41050423833076</c:v>
                </c:pt>
                <c:pt idx="8910">
                  <c:v>255.85792900499655</c:v>
                </c:pt>
                <c:pt idx="8911">
                  <c:v>87.676133261702489</c:v>
                </c:pt>
                <c:pt idx="8912">
                  <c:v>102.96623076981632</c:v>
                </c:pt>
                <c:pt idx="8913">
                  <c:v>194.34316345694242</c:v>
                </c:pt>
                <c:pt idx="8914">
                  <c:v>191.23460833696299</c:v>
                </c:pt>
                <c:pt idx="8915">
                  <c:v>215.73197545847506</c:v>
                </c:pt>
                <c:pt idx="8916">
                  <c:v>197.33227918521152</c:v>
                </c:pt>
                <c:pt idx="8917">
                  <c:v>149.97050175195909</c:v>
                </c:pt>
                <c:pt idx="8918">
                  <c:v>212.11980356354616</c:v>
                </c:pt>
                <c:pt idx="8919">
                  <c:v>109.35960108297877</c:v>
                </c:pt>
                <c:pt idx="8920">
                  <c:v>204.7416960519331</c:v>
                </c:pt>
                <c:pt idx="8921">
                  <c:v>76.987119427649304</c:v>
                </c:pt>
                <c:pt idx="8922">
                  <c:v>229.77120624971576</c:v>
                </c:pt>
                <c:pt idx="8923">
                  <c:v>202.06700742135581</c:v>
                </c:pt>
                <c:pt idx="8924">
                  <c:v>199.74994120246265</c:v>
                </c:pt>
                <c:pt idx="8925">
                  <c:v>237.01909003619221</c:v>
                </c:pt>
                <c:pt idx="8926">
                  <c:v>166.8341842557129</c:v>
                </c:pt>
                <c:pt idx="8927">
                  <c:v>207.61276391538559</c:v>
                </c:pt>
                <c:pt idx="8928">
                  <c:v>146.48368323803879</c:v>
                </c:pt>
                <c:pt idx="8929">
                  <c:v>135.50917446962558</c:v>
                </c:pt>
                <c:pt idx="8930">
                  <c:v>119.68449871317716</c:v>
                </c:pt>
                <c:pt idx="8931">
                  <c:v>130.04012589561171</c:v>
                </c:pt>
                <c:pt idx="8932">
                  <c:v>267.83456905803178</c:v>
                </c:pt>
                <c:pt idx="8933">
                  <c:v>102.80713286163518</c:v>
                </c:pt>
                <c:pt idx="8934">
                  <c:v>261.25960448523983</c:v>
                </c:pt>
                <c:pt idx="8935">
                  <c:v>135.48064816830447</c:v>
                </c:pt>
                <c:pt idx="8936">
                  <c:v>226.79681751440512</c:v>
                </c:pt>
                <c:pt idx="8937">
                  <c:v>145.33729699876858</c:v>
                </c:pt>
                <c:pt idx="8938">
                  <c:v>144.44729958966491</c:v>
                </c:pt>
                <c:pt idx="8939">
                  <c:v>146.12942368301447</c:v>
                </c:pt>
                <c:pt idx="8940">
                  <c:v>146.73021541937487</c:v>
                </c:pt>
                <c:pt idx="8941">
                  <c:v>191.4785893856606</c:v>
                </c:pt>
                <c:pt idx="8942">
                  <c:v>209.29488800873514</c:v>
                </c:pt>
                <c:pt idx="8943">
                  <c:v>354.79062080383301</c:v>
                </c:pt>
                <c:pt idx="8944">
                  <c:v>184.59621332993265</c:v>
                </c:pt>
                <c:pt idx="8945">
                  <c:v>120.82357943625539</c:v>
                </c:pt>
                <c:pt idx="8946">
                  <c:v>142.81213952897815</c:v>
                </c:pt>
                <c:pt idx="8947">
                  <c:v>168.91324139549397</c:v>
                </c:pt>
                <c:pt idx="8948">
                  <c:v>175.46640538028441</c:v>
                </c:pt>
                <c:pt idx="8949">
                  <c:v>199.96875880649895</c:v>
                </c:pt>
                <c:pt idx="8950">
                  <c:v>138.60694525617873</c:v>
                </c:pt>
                <c:pt idx="8951">
                  <c:v>148.3403279959748</c:v>
                </c:pt>
                <c:pt idx="8952">
                  <c:v>127.57352851593168</c:v>
                </c:pt>
                <c:pt idx="8953">
                  <c:v>109.53238233894808</c:v>
                </c:pt>
                <c:pt idx="8954">
                  <c:v>210.57404910578043</c:v>
                </c:pt>
                <c:pt idx="8955">
                  <c:v>168.50540805506171</c:v>
                </c:pt>
                <c:pt idx="8956">
                  <c:v>146.66742276829609</c:v>
                </c:pt>
                <c:pt idx="8957">
                  <c:v>154.21291936916532</c:v>
                </c:pt>
                <c:pt idx="8958">
                  <c:v>72.241085035493597</c:v>
                </c:pt>
                <c:pt idx="8959">
                  <c:v>257.76200163789326</c:v>
                </c:pt>
                <c:pt idx="8960">
                  <c:v>196.70533833930676</c:v>
                </c:pt>
                <c:pt idx="8961">
                  <c:v>244.1941505818977</c:v>
                </c:pt>
                <c:pt idx="8962">
                  <c:v>178.65972768020583</c:v>
                </c:pt>
                <c:pt idx="8963">
                  <c:v>212.56346872149152</c:v>
                </c:pt>
                <c:pt idx="8964">
                  <c:v>214.05077904972131</c:v>
                </c:pt>
                <c:pt idx="8965">
                  <c:v>169.13281274326437</c:v>
                </c:pt>
                <c:pt idx="8966">
                  <c:v>255.65801297459984</c:v>
                </c:pt>
                <c:pt idx="8967">
                  <c:v>180.97348902272643</c:v>
                </c:pt>
                <c:pt idx="8968">
                  <c:v>237.93946911580861</c:v>
                </c:pt>
                <c:pt idx="8969">
                  <c:v>194.08770231137169</c:v>
                </c:pt>
                <c:pt idx="8970">
                  <c:v>104.7499363264069</c:v>
                </c:pt>
                <c:pt idx="8971">
                  <c:v>204.79880663486256</c:v>
                </c:pt>
                <c:pt idx="8972">
                  <c:v>151.88906945666531</c:v>
                </c:pt>
                <c:pt idx="8973">
                  <c:v>146.10994230650249</c:v>
                </c:pt>
                <c:pt idx="8974">
                  <c:v>123.17004166077822</c:v>
                </c:pt>
                <c:pt idx="8975">
                  <c:v>169.75859398342436</c:v>
                </c:pt>
                <c:pt idx="8976">
                  <c:v>192.99245468544541</c:v>
                </c:pt>
                <c:pt idx="8977">
                  <c:v>271.74754268315155</c:v>
                </c:pt>
                <c:pt idx="8978">
                  <c:v>187.50798335502623</c:v>
                </c:pt>
                <c:pt idx="8979">
                  <c:v>85.743070485186763</c:v>
                </c:pt>
                <c:pt idx="8980">
                  <c:v>167.41016042913543</c:v>
                </c:pt>
                <c:pt idx="8981">
                  <c:v>210.52743295484106</c:v>
                </c:pt>
                <c:pt idx="8982">
                  <c:v>184.19290245190496</c:v>
                </c:pt>
                <c:pt idx="8983">
                  <c:v>98.920366326346993</c:v>
                </c:pt>
                <c:pt idx="8984">
                  <c:v>157.62842212978285</c:v>
                </c:pt>
                <c:pt idx="8985">
                  <c:v>171.16015146682912</c:v>
                </c:pt>
                <c:pt idx="8986">
                  <c:v>178.30059778105351</c:v>
                </c:pt>
                <c:pt idx="8987">
                  <c:v>161.14278128014121</c:v>
                </c:pt>
                <c:pt idx="8988">
                  <c:v>225.72534180624643</c:v>
                </c:pt>
                <c:pt idx="8989">
                  <c:v>140.27700944978278</c:v>
                </c:pt>
                <c:pt idx="8990">
                  <c:v>141.79191839473788</c:v>
                </c:pt>
                <c:pt idx="8991">
                  <c:v>162.57669176382478</c:v>
                </c:pt>
                <c:pt idx="8992">
                  <c:v>178.79238657740643</c:v>
                </c:pt>
                <c:pt idx="8993">
                  <c:v>237.12125130230561</c:v>
                </c:pt>
                <c:pt idx="8994">
                  <c:v>232.1230026606645</c:v>
                </c:pt>
                <c:pt idx="8995">
                  <c:v>286.93652257032227</c:v>
                </c:pt>
                <c:pt idx="8996">
                  <c:v>199.7835697690607</c:v>
                </c:pt>
                <c:pt idx="8997">
                  <c:v>104.90022123092785</c:v>
                </c:pt>
                <c:pt idx="8998">
                  <c:v>107.32889950275421</c:v>
                </c:pt>
                <c:pt idx="8999">
                  <c:v>122.17939047302934</c:v>
                </c:pt>
                <c:pt idx="9000">
                  <c:v>201.06447027472313</c:v>
                </c:pt>
                <c:pt idx="9001">
                  <c:v>224.39388249011245</c:v>
                </c:pt>
                <c:pt idx="9002">
                  <c:v>143.10169308344484</c:v>
                </c:pt>
                <c:pt idx="9003">
                  <c:v>186.02803652327566</c:v>
                </c:pt>
                <c:pt idx="9004">
                  <c:v>210.42480784642976</c:v>
                </c:pt>
                <c:pt idx="9005">
                  <c:v>202.69418018840952</c:v>
                </c:pt>
                <c:pt idx="9006">
                  <c:v>169.61126607355254</c:v>
                </c:pt>
                <c:pt idx="9007">
                  <c:v>227.28628709926852</c:v>
                </c:pt>
                <c:pt idx="9008">
                  <c:v>256.21369604748907</c:v>
                </c:pt>
                <c:pt idx="9009">
                  <c:v>162.31589643182815</c:v>
                </c:pt>
                <c:pt idx="9010">
                  <c:v>120.50886243712739</c:v>
                </c:pt>
                <c:pt idx="9011">
                  <c:v>135.17149727675132</c:v>
                </c:pt>
                <c:pt idx="9012">
                  <c:v>274.10664461029228</c:v>
                </c:pt>
                <c:pt idx="9013">
                  <c:v>134.20461800677003</c:v>
                </c:pt>
                <c:pt idx="9014">
                  <c:v>243.9535323898599</c:v>
                </c:pt>
                <c:pt idx="9015">
                  <c:v>124.55008845761768</c:v>
                </c:pt>
                <c:pt idx="9016">
                  <c:v>167.40615978931601</c:v>
                </c:pt>
                <c:pt idx="9017">
                  <c:v>218.0121082343976</c:v>
                </c:pt>
                <c:pt idx="9018">
                  <c:v>145.12074062593456</c:v>
                </c:pt>
                <c:pt idx="9019">
                  <c:v>162.75445932449657</c:v>
                </c:pt>
                <c:pt idx="9020">
                  <c:v>283.92943295300938</c:v>
                </c:pt>
                <c:pt idx="9021">
                  <c:v>243.08081310635316</c:v>
                </c:pt>
                <c:pt idx="9022">
                  <c:v>168.25313582528906</c:v>
                </c:pt>
                <c:pt idx="9023">
                  <c:v>114.51033788005589</c:v>
                </c:pt>
                <c:pt idx="9024">
                  <c:v>219.52255269723537</c:v>
                </c:pt>
                <c:pt idx="9025">
                  <c:v>185.57648604626593</c:v>
                </c:pt>
                <c:pt idx="9026">
                  <c:v>124.48665802337928</c:v>
                </c:pt>
                <c:pt idx="9027">
                  <c:v>153.08485490066232</c:v>
                </c:pt>
                <c:pt idx="9028">
                  <c:v>207.22504973462492</c:v>
                </c:pt>
                <c:pt idx="9029">
                  <c:v>131.40277860627975</c:v>
                </c:pt>
                <c:pt idx="9030">
                  <c:v>138.89916590385837</c:v>
                </c:pt>
                <c:pt idx="9031">
                  <c:v>227.01111265603686</c:v>
                </c:pt>
                <c:pt idx="9032">
                  <c:v>122.93719282723032</c:v>
                </c:pt>
                <c:pt idx="9033">
                  <c:v>146.59488942896132</c:v>
                </c:pt>
                <c:pt idx="9034">
                  <c:v>215.2994425156794</c:v>
                </c:pt>
                <c:pt idx="9035">
                  <c:v>82.718818702851422</c:v>
                </c:pt>
                <c:pt idx="9036">
                  <c:v>141.95182802694035</c:v>
                </c:pt>
                <c:pt idx="9037">
                  <c:v>110.78777151822578</c:v>
                </c:pt>
                <c:pt idx="9038">
                  <c:v>114.63464761589421</c:v>
                </c:pt>
                <c:pt idx="9039">
                  <c:v>242.4071981292218</c:v>
                </c:pt>
                <c:pt idx="9040">
                  <c:v>212.18648089386988</c:v>
                </c:pt>
                <c:pt idx="9041">
                  <c:v>270.06611435324885</c:v>
                </c:pt>
                <c:pt idx="9042">
                  <c:v>147.45085240945627</c:v>
                </c:pt>
                <c:pt idx="9043">
                  <c:v>119.76300402209745</c:v>
                </c:pt>
                <c:pt idx="9044">
                  <c:v>208.44768005161313</c:v>
                </c:pt>
                <c:pt idx="9045">
                  <c:v>196.16293275219505</c:v>
                </c:pt>
                <c:pt idx="9046">
                  <c:v>216.59994035842828</c:v>
                </c:pt>
                <c:pt idx="9047">
                  <c:v>161.83871866785921</c:v>
                </c:pt>
                <c:pt idx="9048">
                  <c:v>108.41081166261574</c:v>
                </c:pt>
                <c:pt idx="9049">
                  <c:v>140.50382833345793</c:v>
                </c:pt>
                <c:pt idx="9050">
                  <c:v>250.29576408967841</c:v>
                </c:pt>
                <c:pt idx="9051">
                  <c:v>274.55981853534468</c:v>
                </c:pt>
                <c:pt idx="9052">
                  <c:v>171.53221097003552</c:v>
                </c:pt>
                <c:pt idx="9053">
                  <c:v>183.04686409435817</c:v>
                </c:pt>
                <c:pt idx="9054">
                  <c:v>141.77116145190666</c:v>
                </c:pt>
                <c:pt idx="9055">
                  <c:v>166.56376419603475</c:v>
                </c:pt>
                <c:pt idx="9056">
                  <c:v>275.24305824015755</c:v>
                </c:pt>
                <c:pt idx="9057">
                  <c:v>216.1370257451199</c:v>
                </c:pt>
                <c:pt idx="9058">
                  <c:v>112.88445466532721</c:v>
                </c:pt>
                <c:pt idx="9059">
                  <c:v>214.3781357514672</c:v>
                </c:pt>
                <c:pt idx="9060">
                  <c:v>277.74224054126535</c:v>
                </c:pt>
                <c:pt idx="9061">
                  <c:v>216.42855062935269</c:v>
                </c:pt>
                <c:pt idx="9062">
                  <c:v>172.14471472441801</c:v>
                </c:pt>
                <c:pt idx="9063">
                  <c:v>181.44956516123784</c:v>
                </c:pt>
                <c:pt idx="9064">
                  <c:v>216.69085344881751</c:v>
                </c:pt>
                <c:pt idx="9065">
                  <c:v>217.7191918232711</c:v>
                </c:pt>
                <c:pt idx="9066">
                  <c:v>171.35415350792755</c:v>
                </c:pt>
                <c:pt idx="9067">
                  <c:v>284.78429430804681</c:v>
                </c:pt>
                <c:pt idx="9068">
                  <c:v>180.11120619092253</c:v>
                </c:pt>
                <c:pt idx="9069">
                  <c:v>199.45169060491025</c:v>
                </c:pt>
                <c:pt idx="9070">
                  <c:v>283.3449916576501</c:v>
                </c:pt>
                <c:pt idx="9071">
                  <c:v>174.58440925081959</c:v>
                </c:pt>
                <c:pt idx="9072">
                  <c:v>213.88518734936952</c:v>
                </c:pt>
                <c:pt idx="9073">
                  <c:v>222.52042344887741</c:v>
                </c:pt>
                <c:pt idx="9074">
                  <c:v>114.26937180629466</c:v>
                </c:pt>
                <c:pt idx="9075">
                  <c:v>207.99752110149711</c:v>
                </c:pt>
                <c:pt idx="9076">
                  <c:v>140.24523625237634</c:v>
                </c:pt>
                <c:pt idx="9077">
                  <c:v>185.72566932532936</c:v>
                </c:pt>
                <c:pt idx="9078">
                  <c:v>241.83388904901221</c:v>
                </c:pt>
                <c:pt idx="9079">
                  <c:v>210.5461026073317</c:v>
                </c:pt>
                <c:pt idx="9080">
                  <c:v>193.86488406751596</c:v>
                </c:pt>
                <c:pt idx="9081">
                  <c:v>152.24715571064735</c:v>
                </c:pt>
                <c:pt idx="9082">
                  <c:v>134.11695181246614</c:v>
                </c:pt>
                <c:pt idx="9083">
                  <c:v>158.30087750116945</c:v>
                </c:pt>
                <c:pt idx="9084">
                  <c:v>244.13385108317016</c:v>
                </c:pt>
                <c:pt idx="9085">
                  <c:v>139.83693906964618</c:v>
                </c:pt>
                <c:pt idx="9086">
                  <c:v>196.25315007913741</c:v>
                </c:pt>
                <c:pt idx="9087">
                  <c:v>202.74589860462584</c:v>
                </c:pt>
                <c:pt idx="9088">
                  <c:v>99.209108156792354</c:v>
                </c:pt>
                <c:pt idx="9089">
                  <c:v>217.08106078192941</c:v>
                </c:pt>
                <c:pt idx="9090">
                  <c:v>141.51755567552755</c:v>
                </c:pt>
                <c:pt idx="9091">
                  <c:v>97.087725407327525</c:v>
                </c:pt>
                <c:pt idx="9092">
                  <c:v>187.3226783570135</c:v>
                </c:pt>
                <c:pt idx="9093">
                  <c:v>222.95829057809897</c:v>
                </c:pt>
                <c:pt idx="9094">
                  <c:v>127.77170513771125</c:v>
                </c:pt>
                <c:pt idx="9095">
                  <c:v>149.93339436812676</c:v>
                </c:pt>
                <c:pt idx="9096">
                  <c:v>188.55081680128933</c:v>
                </c:pt>
                <c:pt idx="9097">
                  <c:v>189.36706328502623</c:v>
                </c:pt>
                <c:pt idx="9098">
                  <c:v>232.30088618191076</c:v>
                </c:pt>
                <c:pt idx="9099">
                  <c:v>247.9215872878558</c:v>
                </c:pt>
                <c:pt idx="9100">
                  <c:v>149.57983057654928</c:v>
                </c:pt>
                <c:pt idx="9101">
                  <c:v>168.42933791820542</c:v>
                </c:pt>
                <c:pt idx="9102">
                  <c:v>124.99189824637142</c:v>
                </c:pt>
                <c:pt idx="9103">
                  <c:v>182.84752786683384</c:v>
                </c:pt>
                <c:pt idx="9104">
                  <c:v>142.59297404321842</c:v>
                </c:pt>
                <c:pt idx="9105">
                  <c:v>156.62750843119284</c:v>
                </c:pt>
                <c:pt idx="9106">
                  <c:v>184.42389591626124</c:v>
                </c:pt>
                <c:pt idx="9107">
                  <c:v>180.5013555437472</c:v>
                </c:pt>
                <c:pt idx="9108">
                  <c:v>114.93510146436165</c:v>
                </c:pt>
                <c:pt idx="9109">
                  <c:v>160.64896317373496</c:v>
                </c:pt>
                <c:pt idx="9110">
                  <c:v>152.81542050586722</c:v>
                </c:pt>
                <c:pt idx="9111">
                  <c:v>165.80688952642959</c:v>
                </c:pt>
                <c:pt idx="9112">
                  <c:v>215.66222517292772</c:v>
                </c:pt>
                <c:pt idx="9113">
                  <c:v>251.46395091695013</c:v>
                </c:pt>
                <c:pt idx="9114">
                  <c:v>183.01172804029193</c:v>
                </c:pt>
                <c:pt idx="9115">
                  <c:v>153.7240295871743</c:v>
                </c:pt>
                <c:pt idx="9116">
                  <c:v>117.83121681190096</c:v>
                </c:pt>
                <c:pt idx="9117">
                  <c:v>280.0159954855917</c:v>
                </c:pt>
                <c:pt idx="9118">
                  <c:v>228.55420002058963</c:v>
                </c:pt>
                <c:pt idx="9119">
                  <c:v>180.04487674232223</c:v>
                </c:pt>
                <c:pt idx="9120">
                  <c:v>189.75216835286119</c:v>
                </c:pt>
                <c:pt idx="9121">
                  <c:v>139.45276168640703</c:v>
                </c:pt>
                <c:pt idx="9122">
                  <c:v>227.44851594296051</c:v>
                </c:pt>
                <c:pt idx="9123">
                  <c:v>190.11802396533312</c:v>
                </c:pt>
                <c:pt idx="9124">
                  <c:v>191.29061729443492</c:v>
                </c:pt>
                <c:pt idx="9125">
                  <c:v>125.61588209762704</c:v>
                </c:pt>
                <c:pt idx="9126">
                  <c:v>78.810019658412784</c:v>
                </c:pt>
                <c:pt idx="9127">
                  <c:v>161.38484897935996</c:v>
                </c:pt>
                <c:pt idx="9128">
                  <c:v>108.13807239144808</c:v>
                </c:pt>
                <c:pt idx="9129">
                  <c:v>152.26524556026561</c:v>
                </c:pt>
                <c:pt idx="9130">
                  <c:v>162.0297637143085</c:v>
                </c:pt>
                <c:pt idx="9131">
                  <c:v>280.93996934301686</c:v>
                </c:pt>
                <c:pt idx="9132">
                  <c:v>155.35478314603097</c:v>
                </c:pt>
                <c:pt idx="9133">
                  <c:v>158.08287162115448</c:v>
                </c:pt>
                <c:pt idx="9134">
                  <c:v>264.79640200675931</c:v>
                </c:pt>
                <c:pt idx="9135">
                  <c:v>142.93929029889114</c:v>
                </c:pt>
                <c:pt idx="9136">
                  <c:v>296.24815670074895</c:v>
                </c:pt>
                <c:pt idx="9137">
                  <c:v>166.25652665396046</c:v>
                </c:pt>
                <c:pt idx="9138">
                  <c:v>145.9102002169675</c:v>
                </c:pt>
                <c:pt idx="9139">
                  <c:v>207.71666459011612</c:v>
                </c:pt>
                <c:pt idx="9140">
                  <c:v>54.000022828113288</c:v>
                </c:pt>
                <c:pt idx="9141">
                  <c:v>161.65567490104877</c:v>
                </c:pt>
                <c:pt idx="9142">
                  <c:v>153.89321606533485</c:v>
                </c:pt>
                <c:pt idx="9143">
                  <c:v>202.53067577839829</c:v>
                </c:pt>
                <c:pt idx="9144">
                  <c:v>230.34590685681906</c:v>
                </c:pt>
                <c:pt idx="9145">
                  <c:v>171.0532358171622</c:v>
                </c:pt>
                <c:pt idx="9146">
                  <c:v>134.71612010078388</c:v>
                </c:pt>
                <c:pt idx="9147">
                  <c:v>162.06298641889589</c:v>
                </c:pt>
                <c:pt idx="9148">
                  <c:v>235.04996352101443</c:v>
                </c:pt>
                <c:pt idx="9149">
                  <c:v>209.23041392932646</c:v>
                </c:pt>
                <c:pt idx="9150">
                  <c:v>159.95957755847485</c:v>
                </c:pt>
                <c:pt idx="9151">
                  <c:v>194.15658289261046</c:v>
                </c:pt>
                <c:pt idx="9152">
                  <c:v>191.67073605756741</c:v>
                </c:pt>
                <c:pt idx="9153">
                  <c:v>129.32279378190287</c:v>
                </c:pt>
                <c:pt idx="9154">
                  <c:v>271.47317996394122</c:v>
                </c:pt>
                <c:pt idx="9155">
                  <c:v>161.61404505481187</c:v>
                </c:pt>
                <c:pt idx="9156">
                  <c:v>141.52277390137897</c:v>
                </c:pt>
                <c:pt idx="9157">
                  <c:v>187.33056367607787</c:v>
                </c:pt>
                <c:pt idx="9158">
                  <c:v>41.752730794250965</c:v>
                </c:pt>
                <c:pt idx="9159">
                  <c:v>125.69856198722846</c:v>
                </c:pt>
                <c:pt idx="9160">
                  <c:v>163.63599161166348</c:v>
                </c:pt>
                <c:pt idx="9161">
                  <c:v>273.72397471452132</c:v>
                </c:pt>
                <c:pt idx="9162">
                  <c:v>120.34686551458435</c:v>
                </c:pt>
                <c:pt idx="9163">
                  <c:v>26.560967853292823</c:v>
                </c:pt>
                <c:pt idx="9164">
                  <c:v>168.6734349274775</c:v>
                </c:pt>
                <c:pt idx="9165">
                  <c:v>151.22357171974727</c:v>
                </c:pt>
                <c:pt idx="9166">
                  <c:v>100.90166870184476</c:v>
                </c:pt>
                <c:pt idx="9167">
                  <c:v>245.05608553197817</c:v>
                </c:pt>
                <c:pt idx="9168">
                  <c:v>159.96381011944322</c:v>
                </c:pt>
                <c:pt idx="9169">
                  <c:v>148.89195244875737</c:v>
                </c:pt>
                <c:pt idx="9170">
                  <c:v>208.97332933571306</c:v>
                </c:pt>
                <c:pt idx="9171">
                  <c:v>132.15315948371426</c:v>
                </c:pt>
                <c:pt idx="9172">
                  <c:v>194.51780008210335</c:v>
                </c:pt>
                <c:pt idx="9173">
                  <c:v>220.3868648390926</c:v>
                </c:pt>
                <c:pt idx="9174">
                  <c:v>180.30625187719124</c:v>
                </c:pt>
                <c:pt idx="9175">
                  <c:v>88.933145889022853</c:v>
                </c:pt>
                <c:pt idx="9176">
                  <c:v>204.63646183059609</c:v>
                </c:pt>
                <c:pt idx="9177">
                  <c:v>188.29379018796317</c:v>
                </c:pt>
                <c:pt idx="9178">
                  <c:v>138.85057842315291</c:v>
                </c:pt>
                <c:pt idx="9179">
                  <c:v>201.02191274389043</c:v>
                </c:pt>
                <c:pt idx="9180">
                  <c:v>264.19619007327128</c:v>
                </c:pt>
                <c:pt idx="9181">
                  <c:v>147.36475168290781</c:v>
                </c:pt>
                <c:pt idx="9182">
                  <c:v>273.47164450446144</c:v>
                </c:pt>
                <c:pt idx="9183">
                  <c:v>240.98807261878392</c:v>
                </c:pt>
                <c:pt idx="9184">
                  <c:v>206.09791295071773</c:v>
                </c:pt>
                <c:pt idx="9185">
                  <c:v>105.562819953484</c:v>
                </c:pt>
                <c:pt idx="9186">
                  <c:v>179.86148509378836</c:v>
                </c:pt>
                <c:pt idx="9187">
                  <c:v>108.21170735624037</c:v>
                </c:pt>
                <c:pt idx="9188">
                  <c:v>201.42609332622669</c:v>
                </c:pt>
                <c:pt idx="9189">
                  <c:v>208.88172048187698</c:v>
                </c:pt>
                <c:pt idx="9190">
                  <c:v>156.96501168320538</c:v>
                </c:pt>
                <c:pt idx="9191">
                  <c:v>134.22212805351592</c:v>
                </c:pt>
                <c:pt idx="9192">
                  <c:v>97.810855549760163</c:v>
                </c:pt>
                <c:pt idx="9193">
                  <c:v>87.856335994438268</c:v>
                </c:pt>
                <c:pt idx="9194">
                  <c:v>95.528287601773627</c:v>
                </c:pt>
                <c:pt idx="9195">
                  <c:v>174.76095922545937</c:v>
                </c:pt>
                <c:pt idx="9196">
                  <c:v>166.26458591388655</c:v>
                </c:pt>
                <c:pt idx="9197">
                  <c:v>91.697414063382894</c:v>
                </c:pt>
                <c:pt idx="9198">
                  <c:v>166.4708217955922</c:v>
                </c:pt>
                <c:pt idx="9199">
                  <c:v>285.93787010293454</c:v>
                </c:pt>
                <c:pt idx="9200">
                  <c:v>130.90901848016074</c:v>
                </c:pt>
                <c:pt idx="9201">
                  <c:v>195.99890651959868</c:v>
                </c:pt>
                <c:pt idx="9202">
                  <c:v>131.16888612756156</c:v>
                </c:pt>
                <c:pt idx="9203">
                  <c:v>169.75065068407275</c:v>
                </c:pt>
                <c:pt idx="9204">
                  <c:v>196.27784968150081</c:v>
                </c:pt>
                <c:pt idx="9205">
                  <c:v>215.38873215802596</c:v>
                </c:pt>
                <c:pt idx="9206">
                  <c:v>216.90851144710905</c:v>
                </c:pt>
                <c:pt idx="9207">
                  <c:v>119.27434616125538</c:v>
                </c:pt>
                <c:pt idx="9208">
                  <c:v>202.15276026618085</c:v>
                </c:pt>
                <c:pt idx="9209">
                  <c:v>175.75230617665511</c:v>
                </c:pt>
                <c:pt idx="9210">
                  <c:v>167.98857177462196</c:v>
                </c:pt>
                <c:pt idx="9211">
                  <c:v>329.58357496652752</c:v>
                </c:pt>
                <c:pt idx="9212">
                  <c:v>141.46050307288533</c:v>
                </c:pt>
                <c:pt idx="9213">
                  <c:v>158.27525021421025</c:v>
                </c:pt>
                <c:pt idx="9214">
                  <c:v>215.55270041033509</c:v>
                </c:pt>
                <c:pt idx="9215">
                  <c:v>162.53123521863017</c:v>
                </c:pt>
                <c:pt idx="9216">
                  <c:v>72.20490533625707</c:v>
                </c:pt>
                <c:pt idx="9217">
                  <c:v>226.81467544287443</c:v>
                </c:pt>
                <c:pt idx="9218">
                  <c:v>103.17310443468159</c:v>
                </c:pt>
                <c:pt idx="9219">
                  <c:v>108.96046478563221</c:v>
                </c:pt>
                <c:pt idx="9220">
                  <c:v>121.06767644552747</c:v>
                </c:pt>
                <c:pt idx="9221">
                  <c:v>135.82226802071091</c:v>
                </c:pt>
                <c:pt idx="9222">
                  <c:v>180.73153728408215</c:v>
                </c:pt>
                <c:pt idx="9223">
                  <c:v>134.55968928581569</c:v>
                </c:pt>
                <c:pt idx="9224">
                  <c:v>145.86143879540032</c:v>
                </c:pt>
                <c:pt idx="9225">
                  <c:v>159.88373934276751</c:v>
                </c:pt>
                <c:pt idx="9226">
                  <c:v>233.27414328348823</c:v>
                </c:pt>
                <c:pt idx="9227">
                  <c:v>177.50012193544535</c:v>
                </c:pt>
                <c:pt idx="9228">
                  <c:v>119.13936805256526</c:v>
                </c:pt>
                <c:pt idx="9229">
                  <c:v>150.25773609493626</c:v>
                </c:pt>
                <c:pt idx="9230">
                  <c:v>130.69159240301815</c:v>
                </c:pt>
                <c:pt idx="9231">
                  <c:v>114.51033788005589</c:v>
                </c:pt>
                <c:pt idx="9232">
                  <c:v>231.24923973198747</c:v>
                </c:pt>
                <c:pt idx="9233">
                  <c:v>183.16410023515346</c:v>
                </c:pt>
                <c:pt idx="9234">
                  <c:v>198.41511902966886</c:v>
                </c:pt>
                <c:pt idx="9235">
                  <c:v>194.98970163993363</c:v>
                </c:pt>
                <c:pt idx="9236">
                  <c:v>220.3601939069631</c:v>
                </c:pt>
                <c:pt idx="9237">
                  <c:v>153.55461118786479</c:v>
                </c:pt>
                <c:pt idx="9238">
                  <c:v>145.41104792413535</c:v>
                </c:pt>
                <c:pt idx="9239">
                  <c:v>205.80041609689943</c:v>
                </c:pt>
                <c:pt idx="9240">
                  <c:v>204.63211330905324</c:v>
                </c:pt>
                <c:pt idx="9241">
                  <c:v>205.00979690012173</c:v>
                </c:pt>
                <c:pt idx="9242">
                  <c:v>163.79607518472767</c:v>
                </c:pt>
                <c:pt idx="9243">
                  <c:v>230.09241704101441</c:v>
                </c:pt>
                <c:pt idx="9244">
                  <c:v>187.06657942828315</c:v>
                </c:pt>
                <c:pt idx="9245">
                  <c:v>189.20042793950415</c:v>
                </c:pt>
                <c:pt idx="9246">
                  <c:v>104.62214777333429</c:v>
                </c:pt>
                <c:pt idx="9247">
                  <c:v>145.99305404743063</c:v>
                </c:pt>
                <c:pt idx="9248">
                  <c:v>139.41530642085127</c:v>
                </c:pt>
                <c:pt idx="9249">
                  <c:v>204.29942242088146</c:v>
                </c:pt>
                <c:pt idx="9250">
                  <c:v>109.02215581125347</c:v>
                </c:pt>
                <c:pt idx="9251">
                  <c:v>162.28278968781524</c:v>
                </c:pt>
                <c:pt idx="9252">
                  <c:v>235.99562200586661</c:v>
                </c:pt>
                <c:pt idx="9253">
                  <c:v>177.21103222327656</c:v>
                </c:pt>
                <c:pt idx="9254">
                  <c:v>158.87180938960228</c:v>
                </c:pt>
                <c:pt idx="9255">
                  <c:v>62.065312704071403</c:v>
                </c:pt>
                <c:pt idx="9256">
                  <c:v>197.42330823617522</c:v>
                </c:pt>
                <c:pt idx="9257">
                  <c:v>128.16562320920639</c:v>
                </c:pt>
                <c:pt idx="9258">
                  <c:v>72.745281613315456</c:v>
                </c:pt>
                <c:pt idx="9259">
                  <c:v>233.47649448594893</c:v>
                </c:pt>
                <c:pt idx="9260">
                  <c:v>175.8501769015129</c:v>
                </c:pt>
                <c:pt idx="9261">
                  <c:v>191.21866375797254</c:v>
                </c:pt>
                <c:pt idx="9262">
                  <c:v>236.52614163409453</c:v>
                </c:pt>
                <c:pt idx="9263">
                  <c:v>84.056539890007116</c:v>
                </c:pt>
                <c:pt idx="9264">
                  <c:v>152.40080347182811</c:v>
                </c:pt>
                <c:pt idx="9265">
                  <c:v>174.42745661326626</c:v>
                </c:pt>
                <c:pt idx="9266">
                  <c:v>258.5955262472271</c:v>
                </c:pt>
                <c:pt idx="9267">
                  <c:v>191.10276116378373</c:v>
                </c:pt>
                <c:pt idx="9268">
                  <c:v>236.06693775916938</c:v>
                </c:pt>
                <c:pt idx="9269">
                  <c:v>161.89687289595895</c:v>
                </c:pt>
                <c:pt idx="9270">
                  <c:v>165.68524688380421</c:v>
                </c:pt>
                <c:pt idx="9271">
                  <c:v>207.72570951492526</c:v>
                </c:pt>
                <c:pt idx="9272">
                  <c:v>131.08237953900243</c:v>
                </c:pt>
                <c:pt idx="9273">
                  <c:v>134.4027946285496</c:v>
                </c:pt>
                <c:pt idx="9274">
                  <c:v>179.14751583673933</c:v>
                </c:pt>
                <c:pt idx="9275">
                  <c:v>151.98438904888462</c:v>
                </c:pt>
                <c:pt idx="9276">
                  <c:v>231.71029897610424</c:v>
                </c:pt>
                <c:pt idx="9277">
                  <c:v>181.27005819194892</c:v>
                </c:pt>
                <c:pt idx="9278">
                  <c:v>184.66671735921409</c:v>
                </c:pt>
                <c:pt idx="9279">
                  <c:v>244.58354619098827</c:v>
                </c:pt>
                <c:pt idx="9280">
                  <c:v>176.38231997778348</c:v>
                </c:pt>
                <c:pt idx="9281">
                  <c:v>159.44019014539663</c:v>
                </c:pt>
                <c:pt idx="9282">
                  <c:v>213.67628437445092</c:v>
                </c:pt>
                <c:pt idx="9283">
                  <c:v>190.44851160258986</c:v>
                </c:pt>
                <c:pt idx="9284">
                  <c:v>131.13177874372923</c:v>
                </c:pt>
                <c:pt idx="9285">
                  <c:v>269.44224646256771</c:v>
                </c:pt>
                <c:pt idx="9286">
                  <c:v>246.55394827248529</c:v>
                </c:pt>
                <c:pt idx="9287">
                  <c:v>203.03498831679462</c:v>
                </c:pt>
                <c:pt idx="9288">
                  <c:v>166.58394133599359</c:v>
                </c:pt>
                <c:pt idx="9289">
                  <c:v>120.1142486021854</c:v>
                </c:pt>
                <c:pt idx="9290">
                  <c:v>225.766159928462</c:v>
                </c:pt>
                <c:pt idx="9291">
                  <c:v>74.95688168972265</c:v>
                </c:pt>
                <c:pt idx="9292">
                  <c:v>162.63049747038167</c:v>
                </c:pt>
                <c:pt idx="9293">
                  <c:v>174.30575599035365</c:v>
                </c:pt>
                <c:pt idx="9294">
                  <c:v>148.1413396501739</c:v>
                </c:pt>
                <c:pt idx="9295">
                  <c:v>207.36913074841141</c:v>
                </c:pt>
                <c:pt idx="9296">
                  <c:v>282.04159480053931</c:v>
                </c:pt>
                <c:pt idx="9297">
                  <c:v>154.04431269387715</c:v>
                </c:pt>
                <c:pt idx="9298">
                  <c:v>199.69949835256557</c:v>
                </c:pt>
                <c:pt idx="9299">
                  <c:v>225.67292762658326</c:v>
                </c:pt>
                <c:pt idx="9300">
                  <c:v>201.42609332622669</c:v>
                </c:pt>
                <c:pt idx="9301">
                  <c:v>219.02919843312702</c:v>
                </c:pt>
                <c:pt idx="9302">
                  <c:v>246.95818683510879</c:v>
                </c:pt>
                <c:pt idx="9303">
                  <c:v>145.96383198266267</c:v>
                </c:pt>
                <c:pt idx="9304">
                  <c:v>108.34796103124972</c:v>
                </c:pt>
                <c:pt idx="9305">
                  <c:v>156.58419715662603</c:v>
                </c:pt>
                <c:pt idx="9306">
                  <c:v>251.77774023148231</c:v>
                </c:pt>
                <c:pt idx="9307">
                  <c:v>123.34386656191782</c:v>
                </c:pt>
                <c:pt idx="9308">
                  <c:v>82.88672961469274</c:v>
                </c:pt>
                <c:pt idx="9309">
                  <c:v>192.36470211551932</c:v>
                </c:pt>
                <c:pt idx="9310">
                  <c:v>104.96933373331558</c:v>
                </c:pt>
                <c:pt idx="9311">
                  <c:v>224.86874104259186</c:v>
                </c:pt>
                <c:pt idx="9312">
                  <c:v>181.68374754139222</c:v>
                </c:pt>
                <c:pt idx="9313">
                  <c:v>243.02225301624276</c:v>
                </c:pt>
                <c:pt idx="9314">
                  <c:v>88.311597209831234</c:v>
                </c:pt>
                <c:pt idx="9315">
                  <c:v>92.744306129752658</c:v>
                </c:pt>
                <c:pt idx="9316">
                  <c:v>161.29729874563054</c:v>
                </c:pt>
                <c:pt idx="9317">
                  <c:v>257.82438842696138</c:v>
                </c:pt>
                <c:pt idx="9318">
                  <c:v>187.50404069549404</c:v>
                </c:pt>
                <c:pt idx="9319">
                  <c:v>160.64478859305382</c:v>
                </c:pt>
                <c:pt idx="9320">
                  <c:v>148.29771248485486</c:v>
                </c:pt>
                <c:pt idx="9321">
                  <c:v>154.64203147501394</c:v>
                </c:pt>
                <c:pt idx="9322">
                  <c:v>152.42793824625551</c:v>
                </c:pt>
                <c:pt idx="9323">
                  <c:v>108.71254107740242</c:v>
                </c:pt>
                <c:pt idx="9324">
                  <c:v>216.71103058877634</c:v>
                </c:pt>
                <c:pt idx="9325">
                  <c:v>150.89818634776748</c:v>
                </c:pt>
                <c:pt idx="9326">
                  <c:v>169.78648250158585</c:v>
                </c:pt>
                <c:pt idx="9327">
                  <c:v>138.95308757098974</c:v>
                </c:pt>
                <c:pt idx="9328">
                  <c:v>239.26060794081423</c:v>
                </c:pt>
                <c:pt idx="9329">
                  <c:v>162.3490611561283</c:v>
                </c:pt>
                <c:pt idx="9330">
                  <c:v>126.55052432790399</c:v>
                </c:pt>
                <c:pt idx="9331">
                  <c:v>172.33419430311187</c:v>
                </c:pt>
                <c:pt idx="9332">
                  <c:v>68.931570239947177</c:v>
                </c:pt>
                <c:pt idx="9333">
                  <c:v>153.56794665392954</c:v>
                </c:pt>
                <c:pt idx="9334">
                  <c:v>222.16790330247022</c:v>
                </c:pt>
                <c:pt idx="9335">
                  <c:v>190.62784463101707</c:v>
                </c:pt>
                <c:pt idx="9336">
                  <c:v>249.25142315594712</c:v>
                </c:pt>
                <c:pt idx="9337">
                  <c:v>237.47330760641489</c:v>
                </c:pt>
                <c:pt idx="9338">
                  <c:v>192.52548145203036</c:v>
                </c:pt>
                <c:pt idx="9339">
                  <c:v>221.24677047911973</c:v>
                </c:pt>
                <c:pt idx="9340">
                  <c:v>105.67599747417262</c:v>
                </c:pt>
                <c:pt idx="9341">
                  <c:v>133.47592175676255</c:v>
                </c:pt>
                <c:pt idx="9342">
                  <c:v>236.68500762112672</c:v>
                </c:pt>
                <c:pt idx="9343">
                  <c:v>200.80129775094974</c:v>
                </c:pt>
                <c:pt idx="9344">
                  <c:v>191.42258042818867</c:v>
                </c:pt>
                <c:pt idx="9345">
                  <c:v>227.52064342028461</c:v>
                </c:pt>
                <c:pt idx="9346">
                  <c:v>208.95500756494584</c:v>
                </c:pt>
                <c:pt idx="9347">
                  <c:v>209.49752911263204</c:v>
                </c:pt>
                <c:pt idx="9348">
                  <c:v>218.78394181811018</c:v>
                </c:pt>
                <c:pt idx="9349">
                  <c:v>194.2822841553425</c:v>
                </c:pt>
                <c:pt idx="9350">
                  <c:v>260.39662588998908</c:v>
                </c:pt>
                <c:pt idx="9351">
                  <c:v>163.66880845424021</c:v>
                </c:pt>
                <c:pt idx="9352">
                  <c:v>180.67691985350393</c:v>
                </c:pt>
                <c:pt idx="9353">
                  <c:v>136.29735849433928</c:v>
                </c:pt>
                <c:pt idx="9354">
                  <c:v>151.25557683830266</c:v>
                </c:pt>
                <c:pt idx="9355">
                  <c:v>221.66475036981865</c:v>
                </c:pt>
                <c:pt idx="9356">
                  <c:v>198.50672788350494</c:v>
                </c:pt>
                <c:pt idx="9357">
                  <c:v>164.11171986845147</c:v>
                </c:pt>
                <c:pt idx="9358">
                  <c:v>201.72474978578975</c:v>
                </c:pt>
                <c:pt idx="9359">
                  <c:v>221.66475036981865</c:v>
                </c:pt>
                <c:pt idx="9360">
                  <c:v>181.44568048199289</c:v>
                </c:pt>
                <c:pt idx="9361">
                  <c:v>158.07858107989887</c:v>
                </c:pt>
                <c:pt idx="9362">
                  <c:v>190.42056510414113</c:v>
                </c:pt>
                <c:pt idx="9363">
                  <c:v>146.86043914451147</c:v>
                </c:pt>
                <c:pt idx="9364">
                  <c:v>220.16306093035382</c:v>
                </c:pt>
                <c:pt idx="9365">
                  <c:v>191.65873413810914</c:v>
                </c:pt>
                <c:pt idx="9366">
                  <c:v>159.13933043491852</c:v>
                </c:pt>
                <c:pt idx="9367">
                  <c:v>116.31955476303119</c:v>
                </c:pt>
                <c:pt idx="9368">
                  <c:v>205.50378894738969</c:v>
                </c:pt>
                <c:pt idx="9369">
                  <c:v>38.576338738203049</c:v>
                </c:pt>
                <c:pt idx="9370">
                  <c:v>144.82933170227625</c:v>
                </c:pt>
                <c:pt idx="9371">
                  <c:v>160.03124119350105</c:v>
                </c:pt>
                <c:pt idx="9372">
                  <c:v>279.25343874783721</c:v>
                </c:pt>
                <c:pt idx="9373">
                  <c:v>182.96870666716131</c:v>
                </c:pt>
                <c:pt idx="9374">
                  <c:v>167.19285031256732</c:v>
                </c:pt>
                <c:pt idx="9375">
                  <c:v>147.69918197969673</c:v>
                </c:pt>
                <c:pt idx="9376">
                  <c:v>177.51183395346743</c:v>
                </c:pt>
                <c:pt idx="9377">
                  <c:v>92.828261585673317</c:v>
                </c:pt>
                <c:pt idx="9378">
                  <c:v>156.72277004312491</c:v>
                </c:pt>
                <c:pt idx="9379">
                  <c:v>142.18328533359454</c:v>
                </c:pt>
                <c:pt idx="9380">
                  <c:v>224.38240239323932</c:v>
                </c:pt>
                <c:pt idx="9381">
                  <c:v>112.00257449643686</c:v>
                </c:pt>
                <c:pt idx="9382">
                  <c:v>282.07081686530728</c:v>
                </c:pt>
                <c:pt idx="9383">
                  <c:v>141.91054606242687</c:v>
                </c:pt>
                <c:pt idx="9384">
                  <c:v>245.68598337253206</c:v>
                </c:pt>
                <c:pt idx="9385">
                  <c:v>200.750449039042</c:v>
                </c:pt>
                <c:pt idx="9386">
                  <c:v>167.63129724466125</c:v>
                </c:pt>
                <c:pt idx="9387">
                  <c:v>188.71310362526856</c:v>
                </c:pt>
                <c:pt idx="9388">
                  <c:v>65.025554249295965</c:v>
                </c:pt>
                <c:pt idx="9389">
                  <c:v>262.66458280559164</c:v>
                </c:pt>
                <c:pt idx="9390">
                  <c:v>194.9774677993264</c:v>
                </c:pt>
                <c:pt idx="9391">
                  <c:v>233.42245685824309</c:v>
                </c:pt>
                <c:pt idx="9392">
                  <c:v>254.21152076858561</c:v>
                </c:pt>
                <c:pt idx="9393">
                  <c:v>155.88831774919527</c:v>
                </c:pt>
                <c:pt idx="9394">
                  <c:v>240.97207005950622</c:v>
                </c:pt>
                <c:pt idx="9395">
                  <c:v>209.58519530693593</c:v>
                </c:pt>
                <c:pt idx="9396">
                  <c:v>236.93896127922926</c:v>
                </c:pt>
                <c:pt idx="9397">
                  <c:v>138.07317873186548</c:v>
                </c:pt>
                <c:pt idx="9398">
                  <c:v>115.65057820887887</c:v>
                </c:pt>
                <c:pt idx="9399">
                  <c:v>165.36838461404841</c:v>
                </c:pt>
                <c:pt idx="9400">
                  <c:v>277.64436981640756</c:v>
                </c:pt>
                <c:pt idx="9401">
                  <c:v>153.75075849959103</c:v>
                </c:pt>
                <c:pt idx="9402">
                  <c:v>162.83702325352351</c:v>
                </c:pt>
                <c:pt idx="9403">
                  <c:v>185.75315198148019</c:v>
                </c:pt>
                <c:pt idx="9404">
                  <c:v>216.34297172538936</c:v>
                </c:pt>
                <c:pt idx="9405">
                  <c:v>220.63826736455667</c:v>
                </c:pt>
                <c:pt idx="9406">
                  <c:v>170.98586272339162</c:v>
                </c:pt>
                <c:pt idx="9407">
                  <c:v>193.4645301841374</c:v>
                </c:pt>
                <c:pt idx="9408">
                  <c:v>180.34138793125749</c:v>
                </c:pt>
                <c:pt idx="9409">
                  <c:v>234.83392897076556</c:v>
                </c:pt>
                <c:pt idx="9410">
                  <c:v>134.68144788901554</c:v>
                </c:pt>
                <c:pt idx="9411">
                  <c:v>234.01350790634751</c:v>
                </c:pt>
                <c:pt idx="9412">
                  <c:v>235.6688451069931</c:v>
                </c:pt>
                <c:pt idx="9413">
                  <c:v>166.44658603552671</c:v>
                </c:pt>
                <c:pt idx="9414">
                  <c:v>236.32471811622963</c:v>
                </c:pt>
                <c:pt idx="9415">
                  <c:v>186.98778421792667</c:v>
                </c:pt>
                <c:pt idx="9416">
                  <c:v>218.70578439091332</c:v>
                </c:pt>
                <c:pt idx="9417">
                  <c:v>286.44902431522496</c:v>
                </c:pt>
                <c:pt idx="9418">
                  <c:v>91.381537458510138</c:v>
                </c:pt>
                <c:pt idx="9419">
                  <c:v>176.68735426894273</c:v>
                </c:pt>
                <c:pt idx="9420">
                  <c:v>251.55787898227572</c:v>
                </c:pt>
                <c:pt idx="9421">
                  <c:v>117.6669006778684</c:v>
                </c:pt>
                <c:pt idx="9422">
                  <c:v>131.33517359136022</c:v>
                </c:pt>
                <c:pt idx="9423">
                  <c:v>261.96139788196888</c:v>
                </c:pt>
                <c:pt idx="9424">
                  <c:v>207.37817567322054</c:v>
                </c:pt>
                <c:pt idx="9425">
                  <c:v>228.7078477817704</c:v>
                </c:pt>
                <c:pt idx="9426">
                  <c:v>217.80639417527709</c:v>
                </c:pt>
                <c:pt idx="9427">
                  <c:v>255.79902103316272</c:v>
                </c:pt>
                <c:pt idx="9428">
                  <c:v>135.56622707226779</c:v>
                </c:pt>
                <c:pt idx="9429">
                  <c:v>195.10380684521806</c:v>
                </c:pt>
                <c:pt idx="9430">
                  <c:v>253.63148597505642</c:v>
                </c:pt>
                <c:pt idx="9431">
                  <c:v>126.48976098687854</c:v>
                </c:pt>
                <c:pt idx="9432">
                  <c:v>231.15241265229997</c:v>
                </c:pt>
                <c:pt idx="9433">
                  <c:v>216.09191708164872</c:v>
                </c:pt>
                <c:pt idx="9434">
                  <c:v>145.67079961096169</c:v>
                </c:pt>
                <c:pt idx="9435">
                  <c:v>219.21253210137365</c:v>
                </c:pt>
                <c:pt idx="9436">
                  <c:v>179.45573904369667</c:v>
                </c:pt>
                <c:pt idx="9437">
                  <c:v>92.626026343787089</c:v>
                </c:pt>
                <c:pt idx="9438">
                  <c:v>303.15013009356335</c:v>
                </c:pt>
                <c:pt idx="9439">
                  <c:v>225.88884621625766</c:v>
                </c:pt>
                <c:pt idx="9440">
                  <c:v>179.99802867023391</c:v>
                </c:pt>
                <c:pt idx="9441">
                  <c:v>290.40930985473096</c:v>
                </c:pt>
                <c:pt idx="9442">
                  <c:v>168.23313262619195</c:v>
                </c:pt>
                <c:pt idx="9443">
                  <c:v>184.13805310017779</c:v>
                </c:pt>
                <c:pt idx="9444">
                  <c:v>164.80243903031806</c:v>
                </c:pt>
                <c:pt idx="9445">
                  <c:v>172.86645333995693</c:v>
                </c:pt>
                <c:pt idx="9446">
                  <c:v>111.63080489466665</c:v>
                </c:pt>
                <c:pt idx="9447">
                  <c:v>128.06091081045452</c:v>
                </c:pt>
                <c:pt idx="9448">
                  <c:v>288.05113561218604</c:v>
                </c:pt>
                <c:pt idx="9449">
                  <c:v>234.69512416311773</c:v>
                </c:pt>
                <c:pt idx="9450">
                  <c:v>163.41398509182909</c:v>
                </c:pt>
                <c:pt idx="9451">
                  <c:v>143.44041392148938</c:v>
                </c:pt>
                <c:pt idx="9452">
                  <c:v>172.29076706797059</c:v>
                </c:pt>
                <c:pt idx="9453">
                  <c:v>242.9552278041956</c:v>
                </c:pt>
                <c:pt idx="9454">
                  <c:v>180.94612232715008</c:v>
                </c:pt>
                <c:pt idx="9455">
                  <c:v>220.49378048875951</c:v>
                </c:pt>
                <c:pt idx="9456">
                  <c:v>265.58354238630272</c:v>
                </c:pt>
                <c:pt idx="9457">
                  <c:v>220.76164941579918</c:v>
                </c:pt>
                <c:pt idx="9458">
                  <c:v>212.24364945708658</c:v>
                </c:pt>
                <c:pt idx="9459">
                  <c:v>200.87336724798661</c:v>
                </c:pt>
                <c:pt idx="9460">
                  <c:v>208.91372560043237</c:v>
                </c:pt>
                <c:pt idx="9461">
                  <c:v>136.78532059173449</c:v>
                </c:pt>
                <c:pt idx="9462">
                  <c:v>255.94072485517245</c:v>
                </c:pt>
                <c:pt idx="9463">
                  <c:v>147.64670981974632</c:v>
                </c:pt>
                <c:pt idx="9464">
                  <c:v>251.47438736865297</c:v>
                </c:pt>
                <c:pt idx="9465">
                  <c:v>217.45810658983828</c:v>
                </c:pt>
                <c:pt idx="9466">
                  <c:v>267.85173122305423</c:v>
                </c:pt>
                <c:pt idx="9467">
                  <c:v>115.48591419312288</c:v>
                </c:pt>
                <c:pt idx="9468">
                  <c:v>148.21248146261496</c:v>
                </c:pt>
                <c:pt idx="9469">
                  <c:v>148.51044215873117</c:v>
                </c:pt>
                <c:pt idx="9470">
                  <c:v>168.02869413339067</c:v>
                </c:pt>
                <c:pt idx="9471">
                  <c:v>135.18865944177378</c:v>
                </c:pt>
                <c:pt idx="9472">
                  <c:v>232.57223392618471</c:v>
                </c:pt>
                <c:pt idx="9473">
                  <c:v>185.49403807781346</c:v>
                </c:pt>
                <c:pt idx="9474">
                  <c:v>238.6744272368378</c:v>
                </c:pt>
                <c:pt idx="9475">
                  <c:v>233.43590828488232</c:v>
                </c:pt>
                <c:pt idx="9476">
                  <c:v>231.33980494065327</c:v>
                </c:pt>
                <c:pt idx="9477">
                  <c:v>103.59520092577441</c:v>
                </c:pt>
                <c:pt idx="9478">
                  <c:v>169.24054011695262</c:v>
                </c:pt>
                <c:pt idx="9479">
                  <c:v>287.11278264352586</c:v>
                </c:pt>
                <c:pt idx="9480">
                  <c:v>247.06927706545684</c:v>
                </c:pt>
                <c:pt idx="9481">
                  <c:v>165.19757468784519</c:v>
                </c:pt>
                <c:pt idx="9482">
                  <c:v>160.96721697038447</c:v>
                </c:pt>
                <c:pt idx="9483">
                  <c:v>143.45560475674574</c:v>
                </c:pt>
                <c:pt idx="9484">
                  <c:v>203.76751126575982</c:v>
                </c:pt>
                <c:pt idx="9485">
                  <c:v>140.50382833345793</c:v>
                </c:pt>
                <c:pt idx="9486">
                  <c:v>110.95405898202443</c:v>
                </c:pt>
                <c:pt idx="9487">
                  <c:v>144.5020329808176</c:v>
                </c:pt>
                <c:pt idx="9488">
                  <c:v>155.58693621613202</c:v>
                </c:pt>
                <c:pt idx="9489">
                  <c:v>182.01951138478762</c:v>
                </c:pt>
                <c:pt idx="9490">
                  <c:v>99.643960311077535</c:v>
                </c:pt>
                <c:pt idx="9491">
                  <c:v>156.36282841995126</c:v>
                </c:pt>
                <c:pt idx="9492">
                  <c:v>170.45035679046123</c:v>
                </c:pt>
                <c:pt idx="9493">
                  <c:v>142.81213952897815</c:v>
                </c:pt>
                <c:pt idx="9494">
                  <c:v>183.51992525793321</c:v>
                </c:pt>
                <c:pt idx="9495">
                  <c:v>217.3866168956738</c:v>
                </c:pt>
                <c:pt idx="9496">
                  <c:v>160.90448229959293</c:v>
                </c:pt>
                <c:pt idx="9497">
                  <c:v>122.34973655693466</c:v>
                </c:pt>
                <c:pt idx="9498">
                  <c:v>158.45452526235022</c:v>
                </c:pt>
                <c:pt idx="9499">
                  <c:v>141.64708363721729</c:v>
                </c:pt>
                <c:pt idx="9500">
                  <c:v>136.47164723777678</c:v>
                </c:pt>
                <c:pt idx="9501">
                  <c:v>159.74447069282178</c:v>
                </c:pt>
                <c:pt idx="9502">
                  <c:v>149.66372805218271</c:v>
                </c:pt>
                <c:pt idx="9503">
                  <c:v>132.01968886249233</c:v>
                </c:pt>
                <c:pt idx="9504">
                  <c:v>174.39608927787049</c:v>
                </c:pt>
                <c:pt idx="9505">
                  <c:v>100.99258179223398</c:v>
                </c:pt>
                <c:pt idx="9506">
                  <c:v>146.1002016182465</c:v>
                </c:pt>
                <c:pt idx="9507">
                  <c:v>102.51143339672126</c:v>
                </c:pt>
                <c:pt idx="9508">
                  <c:v>214.05077904972131</c:v>
                </c:pt>
                <c:pt idx="9509">
                  <c:v>325.95447282772511</c:v>
                </c:pt>
                <c:pt idx="9510">
                  <c:v>242.75519581322442</c:v>
                </c:pt>
                <c:pt idx="9511">
                  <c:v>127.08811755117495</c:v>
                </c:pt>
                <c:pt idx="9512">
                  <c:v>174.85506123164669</c:v>
                </c:pt>
                <c:pt idx="9513">
                  <c:v>104.16549503104761</c:v>
                </c:pt>
                <c:pt idx="9514">
                  <c:v>210.44811592189944</c:v>
                </c:pt>
                <c:pt idx="9515">
                  <c:v>181.50029791257111</c:v>
                </c:pt>
                <c:pt idx="9516">
                  <c:v>218.71622084261617</c:v>
                </c:pt>
                <c:pt idx="9517">
                  <c:v>255.49427664343966</c:v>
                </c:pt>
                <c:pt idx="9518">
                  <c:v>200.06146928579255</c:v>
                </c:pt>
                <c:pt idx="9519">
                  <c:v>159.24537638027687</c:v>
                </c:pt>
                <c:pt idx="9520">
                  <c:v>272.85102350986563</c:v>
                </c:pt>
                <c:pt idx="9521">
                  <c:v>213.52605745021719</c:v>
                </c:pt>
                <c:pt idx="9522">
                  <c:v>221.51794428253197</c:v>
                </c:pt>
                <c:pt idx="9523">
                  <c:v>315.00408385880291</c:v>
                </c:pt>
                <c:pt idx="9524">
                  <c:v>159.79091290289944</c:v>
                </c:pt>
                <c:pt idx="9525">
                  <c:v>247.69488436475513</c:v>
                </c:pt>
                <c:pt idx="9526">
                  <c:v>167.03178107462008</c:v>
                </c:pt>
                <c:pt idx="9527">
                  <c:v>233.43590828488232</c:v>
                </c:pt>
                <c:pt idx="9528">
                  <c:v>228.01069280802039</c:v>
                </c:pt>
                <c:pt idx="9529">
                  <c:v>95.696894277061801</c:v>
                </c:pt>
                <c:pt idx="9530">
                  <c:v>69.509517743135802</c:v>
                </c:pt>
                <c:pt idx="9531">
                  <c:v>181.74625029103481</c:v>
                </c:pt>
                <c:pt idx="9532">
                  <c:v>172.27105377030966</c:v>
                </c:pt>
                <c:pt idx="9533">
                  <c:v>102.42469488701317</c:v>
                </c:pt>
                <c:pt idx="9534">
                  <c:v>177.50794927422248</c:v>
                </c:pt>
                <c:pt idx="9535">
                  <c:v>163.13399828475667</c:v>
                </c:pt>
                <c:pt idx="9536">
                  <c:v>216.25750878200051</c:v>
                </c:pt>
                <c:pt idx="9537">
                  <c:v>176.4253413509141</c:v>
                </c:pt>
                <c:pt idx="9538">
                  <c:v>301.89218978164718</c:v>
                </c:pt>
                <c:pt idx="9539">
                  <c:v>105.50623119313968</c:v>
                </c:pt>
                <c:pt idx="9540">
                  <c:v>197.45224039950699</c:v>
                </c:pt>
                <c:pt idx="9541">
                  <c:v>239.35268063694821</c:v>
                </c:pt>
                <c:pt idx="9542">
                  <c:v>230.76672778159264</c:v>
                </c:pt>
                <c:pt idx="9543">
                  <c:v>253.38889645325253</c:v>
                </c:pt>
                <c:pt idx="9544">
                  <c:v>112.13523339363746</c:v>
                </c:pt>
                <c:pt idx="9545">
                  <c:v>226.05872845786507</c:v>
                </c:pt>
                <c:pt idx="9546">
                  <c:v>32.832115720957518</c:v>
                </c:pt>
                <c:pt idx="9547">
                  <c:v>215.21026883390732</c:v>
                </c:pt>
                <c:pt idx="9548">
                  <c:v>245.14421556857997</c:v>
                </c:pt>
                <c:pt idx="9549">
                  <c:v>217.29987838596571</c:v>
                </c:pt>
                <c:pt idx="9550">
                  <c:v>141.52277390137897</c:v>
                </c:pt>
                <c:pt idx="9551">
                  <c:v>147.93249465554254</c:v>
                </c:pt>
                <c:pt idx="9552">
                  <c:v>193.76776708639227</c:v>
                </c:pt>
                <c:pt idx="9553">
                  <c:v>194.3878082781157</c:v>
                </c:pt>
                <c:pt idx="9554">
                  <c:v>219.27016450688825</c:v>
                </c:pt>
                <c:pt idx="9555">
                  <c:v>169.005082170479</c:v>
                </c:pt>
                <c:pt idx="9556">
                  <c:v>183.48861590282468</c:v>
                </c:pt>
                <c:pt idx="9557">
                  <c:v>155.70498408094863</c:v>
                </c:pt>
                <c:pt idx="9558">
                  <c:v>182.062474777631</c:v>
                </c:pt>
                <c:pt idx="9559">
                  <c:v>235.56981477639056</c:v>
                </c:pt>
                <c:pt idx="9560">
                  <c:v>186.37000425740553</c:v>
                </c:pt>
                <c:pt idx="9561">
                  <c:v>125.41573414608138</c:v>
                </c:pt>
                <c:pt idx="9562">
                  <c:v>167.52275814695167</c:v>
                </c:pt>
                <c:pt idx="9563">
                  <c:v>294.48462828411721</c:v>
                </c:pt>
                <c:pt idx="9564">
                  <c:v>133.42860984237632</c:v>
                </c:pt>
                <c:pt idx="9565">
                  <c:v>119.9428588731098</c:v>
                </c:pt>
                <c:pt idx="9566">
                  <c:v>134.11115378374234</c:v>
                </c:pt>
                <c:pt idx="9567">
                  <c:v>185.23904077454063</c:v>
                </c:pt>
                <c:pt idx="9568">
                  <c:v>211.89657945767976</c:v>
                </c:pt>
                <c:pt idx="9569">
                  <c:v>119.32977531585493</c:v>
                </c:pt>
                <c:pt idx="9570">
                  <c:v>156.14980884463876</c:v>
                </c:pt>
                <c:pt idx="9571">
                  <c:v>171.85249407673837</c:v>
                </c:pt>
                <c:pt idx="9572">
                  <c:v>104.25965501752216</c:v>
                </c:pt>
                <c:pt idx="9573">
                  <c:v>146.18775185197592</c:v>
                </c:pt>
                <c:pt idx="9574">
                  <c:v>238.3205155635369</c:v>
                </c:pt>
                <c:pt idx="9575">
                  <c:v>211.51321379846195</c:v>
                </c:pt>
                <c:pt idx="9576">
                  <c:v>219.2229685530765</c:v>
                </c:pt>
                <c:pt idx="9577">
                  <c:v>262.49087386502651</c:v>
                </c:pt>
                <c:pt idx="9578">
                  <c:v>178.24598035047529</c:v>
                </c:pt>
                <c:pt idx="9579">
                  <c:v>155.66126694437116</c:v>
                </c:pt>
                <c:pt idx="9580">
                  <c:v>145.47969658422517</c:v>
                </c:pt>
                <c:pt idx="9581">
                  <c:v>164.32862412300892</c:v>
                </c:pt>
                <c:pt idx="9582">
                  <c:v>117.12826380942715</c:v>
                </c:pt>
                <c:pt idx="9583">
                  <c:v>160.2836873641354</c:v>
                </c:pt>
                <c:pt idx="9584">
                  <c:v>176.65998757336638</c:v>
                </c:pt>
                <c:pt idx="9585">
                  <c:v>200.84791390188911</c:v>
                </c:pt>
                <c:pt idx="9586">
                  <c:v>198.19873659769655</c:v>
                </c:pt>
                <c:pt idx="9587">
                  <c:v>273.51339031127281</c:v>
                </c:pt>
                <c:pt idx="9588">
                  <c:v>97.523505246208515</c:v>
                </c:pt>
                <c:pt idx="9589">
                  <c:v>174.949163237834</c:v>
                </c:pt>
                <c:pt idx="9590">
                  <c:v>121.64956660824828</c:v>
                </c:pt>
                <c:pt idx="9591">
                  <c:v>153.06247450978844</c:v>
                </c:pt>
                <c:pt idx="9592">
                  <c:v>148.17456235476129</c:v>
                </c:pt>
                <c:pt idx="9593">
                  <c:v>170.76385620355722</c:v>
                </c:pt>
                <c:pt idx="9594">
                  <c:v>205.52141495471005</c:v>
                </c:pt>
                <c:pt idx="9595">
                  <c:v>156.97365074600384</c:v>
                </c:pt>
                <c:pt idx="9596">
                  <c:v>197.62606530064659</c:v>
                </c:pt>
                <c:pt idx="9597">
                  <c:v>118.40151091717416</c:v>
                </c:pt>
                <c:pt idx="9598">
                  <c:v>228.9484659738082</c:v>
                </c:pt>
                <c:pt idx="9599">
                  <c:v>193.06498802478018</c:v>
                </c:pt>
                <c:pt idx="9600">
                  <c:v>238.825987707678</c:v>
                </c:pt>
                <c:pt idx="9601">
                  <c:v>213.14443119961652</c:v>
                </c:pt>
                <c:pt idx="9602">
                  <c:v>145.52874790722854</c:v>
                </c:pt>
                <c:pt idx="9603">
                  <c:v>163.72632489918033</c:v>
                </c:pt>
                <c:pt idx="9604">
                  <c:v>199.8383031602134</c:v>
                </c:pt>
                <c:pt idx="9605">
                  <c:v>190.18962962007208</c:v>
                </c:pt>
                <c:pt idx="9606">
                  <c:v>240.10398919897852</c:v>
                </c:pt>
                <c:pt idx="9607">
                  <c:v>127.21497841965174</c:v>
                </c:pt>
                <c:pt idx="9608">
                  <c:v>84.868263911339454</c:v>
                </c:pt>
                <c:pt idx="9609">
                  <c:v>133.80026348357205</c:v>
                </c:pt>
                <c:pt idx="9610">
                  <c:v>147.02405951509718</c:v>
                </c:pt>
                <c:pt idx="9611">
                  <c:v>137.53477378457319</c:v>
                </c:pt>
                <c:pt idx="9612">
                  <c:v>99.724900792061817</c:v>
                </c:pt>
                <c:pt idx="9613">
                  <c:v>156.20199110315298</c:v>
                </c:pt>
                <c:pt idx="9614">
                  <c:v>242.23441687325248</c:v>
                </c:pt>
                <c:pt idx="9615">
                  <c:v>111.85043422272429</c:v>
                </c:pt>
                <c:pt idx="9616">
                  <c:v>158.26666913169902</c:v>
                </c:pt>
                <c:pt idx="9617">
                  <c:v>230.04197419111733</c:v>
                </c:pt>
                <c:pt idx="9618">
                  <c:v>218.35291636278271</c:v>
                </c:pt>
                <c:pt idx="9619">
                  <c:v>206.31609277159441</c:v>
                </c:pt>
                <c:pt idx="9620">
                  <c:v>89.162747826485429</c:v>
                </c:pt>
                <c:pt idx="9621">
                  <c:v>144.83426002669148</c:v>
                </c:pt>
                <c:pt idx="9622">
                  <c:v>216.12705313571496</c:v>
                </c:pt>
                <c:pt idx="9623">
                  <c:v>226.89202114604996</c:v>
                </c:pt>
                <c:pt idx="9624">
                  <c:v>145.80276274471544</c:v>
                </c:pt>
                <c:pt idx="9625">
                  <c:v>157.96725892840186</c:v>
                </c:pt>
                <c:pt idx="9626">
                  <c:v>233.26057589627453</c:v>
                </c:pt>
                <c:pt idx="9627">
                  <c:v>235.68299229707918</c:v>
                </c:pt>
                <c:pt idx="9628">
                  <c:v>96.54178302269429</c:v>
                </c:pt>
                <c:pt idx="9629">
                  <c:v>186.9798988988623</c:v>
                </c:pt>
                <c:pt idx="9630">
                  <c:v>126.73942410372547</c:v>
                </c:pt>
                <c:pt idx="9631">
                  <c:v>196.04807380317652</c:v>
                </c:pt>
                <c:pt idx="9632">
                  <c:v>140.3403239234467</c:v>
                </c:pt>
                <c:pt idx="9633">
                  <c:v>179.9629505964549</c:v>
                </c:pt>
                <c:pt idx="9634">
                  <c:v>189.3035748705006</c:v>
                </c:pt>
                <c:pt idx="9635">
                  <c:v>216.06188329285942</c:v>
                </c:pt>
                <c:pt idx="9636">
                  <c:v>64.423486946616322</c:v>
                </c:pt>
                <c:pt idx="9637">
                  <c:v>139.53300640394446</c:v>
                </c:pt>
                <c:pt idx="9638">
                  <c:v>86.021375863929279</c:v>
                </c:pt>
                <c:pt idx="9639">
                  <c:v>250.83428499754518</c:v>
                </c:pt>
                <c:pt idx="9640">
                  <c:v>242.00504685693886</c:v>
                </c:pt>
                <c:pt idx="9641">
                  <c:v>199.94347940126318</c:v>
                </c:pt>
                <c:pt idx="9642">
                  <c:v>133.80617747287033</c:v>
                </c:pt>
                <c:pt idx="9643">
                  <c:v>106.64403634989867</c:v>
                </c:pt>
                <c:pt idx="9644">
                  <c:v>191.31462113335147</c:v>
                </c:pt>
                <c:pt idx="9645">
                  <c:v>97.11694747209549</c:v>
                </c:pt>
                <c:pt idx="9646">
                  <c:v>171.22352392078028</c:v>
                </c:pt>
                <c:pt idx="9647">
                  <c:v>124.67671740494552</c:v>
                </c:pt>
                <c:pt idx="9648">
                  <c:v>178.44508465685067</c:v>
                </c:pt>
                <c:pt idx="9649">
                  <c:v>180.13463022696669</c:v>
                </c:pt>
                <c:pt idx="9650">
                  <c:v>162.51882743716124</c:v>
                </c:pt>
                <c:pt idx="9651">
                  <c:v>154.32806821962004</c:v>
                </c:pt>
                <c:pt idx="9652">
                  <c:v>196.46269083721563</c:v>
                </c:pt>
                <c:pt idx="9653">
                  <c:v>177.91804384585703</c:v>
                </c:pt>
                <c:pt idx="9654">
                  <c:v>142.47028775542276</c:v>
                </c:pt>
                <c:pt idx="9655">
                  <c:v>144.59636690815387</c:v>
                </c:pt>
                <c:pt idx="9656">
                  <c:v>154.77440047077835</c:v>
                </c:pt>
                <c:pt idx="9657">
                  <c:v>205.10221747797914</c:v>
                </c:pt>
                <c:pt idx="9658">
                  <c:v>197.89967427612282</c:v>
                </c:pt>
                <c:pt idx="9659">
                  <c:v>191.37857339017501</c:v>
                </c:pt>
                <c:pt idx="9660">
                  <c:v>207.66697548395314</c:v>
                </c:pt>
                <c:pt idx="9661">
                  <c:v>234.26711368272663</c:v>
                </c:pt>
                <c:pt idx="9662">
                  <c:v>125.25640431675129</c:v>
                </c:pt>
                <c:pt idx="9663">
                  <c:v>230.06087576475693</c:v>
                </c:pt>
                <c:pt idx="9664">
                  <c:v>157.01249753845332</c:v>
                </c:pt>
                <c:pt idx="9665">
                  <c:v>263.26525858137757</c:v>
                </c:pt>
                <c:pt idx="9666">
                  <c:v>235.54859399126144</c:v>
                </c:pt>
                <c:pt idx="9667">
                  <c:v>120.65508872154169</c:v>
                </c:pt>
                <c:pt idx="9668">
                  <c:v>225.02401225181529</c:v>
                </c:pt>
                <c:pt idx="9669">
                  <c:v>170.14051013546123</c:v>
                </c:pt>
                <c:pt idx="9670">
                  <c:v>219.72832473664312</c:v>
                </c:pt>
                <c:pt idx="9671">
                  <c:v>253.80890565400477</c:v>
                </c:pt>
                <c:pt idx="9672">
                  <c:v>252.09431259980192</c:v>
                </c:pt>
                <c:pt idx="9673">
                  <c:v>242.9218311587465</c:v>
                </c:pt>
                <c:pt idx="9674">
                  <c:v>245.60562269442016</c:v>
                </c:pt>
                <c:pt idx="9675">
                  <c:v>146.1050719623745</c:v>
                </c:pt>
                <c:pt idx="9676">
                  <c:v>123.38004626115435</c:v>
                </c:pt>
                <c:pt idx="9677">
                  <c:v>260.08724307728698</c:v>
                </c:pt>
                <c:pt idx="9678">
                  <c:v>241.2519988862914</c:v>
                </c:pt>
                <c:pt idx="9679">
                  <c:v>153.4340121904097</c:v>
                </c:pt>
                <c:pt idx="9680">
                  <c:v>216.30273340604617</c:v>
                </c:pt>
                <c:pt idx="9681">
                  <c:v>168.85729041830928</c:v>
                </c:pt>
                <c:pt idx="9682">
                  <c:v>164.32456550290226</c:v>
                </c:pt>
                <c:pt idx="9683">
                  <c:v>128.25050634972285</c:v>
                </c:pt>
                <c:pt idx="9684">
                  <c:v>321.97656128089875</c:v>
                </c:pt>
                <c:pt idx="9685">
                  <c:v>243.9279051029007</c:v>
                </c:pt>
                <c:pt idx="9686">
                  <c:v>196.94427510301466</c:v>
                </c:pt>
                <c:pt idx="9687">
                  <c:v>184.85092073176929</c:v>
                </c:pt>
                <c:pt idx="9688">
                  <c:v>219.55948614020599</c:v>
                </c:pt>
                <c:pt idx="9689">
                  <c:v>211.9060882247868</c:v>
                </c:pt>
                <c:pt idx="9690">
                  <c:v>190.5800108940457</c:v>
                </c:pt>
                <c:pt idx="9691">
                  <c:v>127.0747820851102</c:v>
                </c:pt>
                <c:pt idx="9692">
                  <c:v>248.73516667837976</c:v>
                </c:pt>
                <c:pt idx="9693">
                  <c:v>158.94405282750085</c:v>
                </c:pt>
                <c:pt idx="9694">
                  <c:v>114.58130575163523</c:v>
                </c:pt>
                <c:pt idx="9695">
                  <c:v>196.41334961277607</c:v>
                </c:pt>
                <c:pt idx="9696">
                  <c:v>152.33754697845143</c:v>
                </c:pt>
                <c:pt idx="9697">
                  <c:v>98.137864369782619</c:v>
                </c:pt>
                <c:pt idx="9698">
                  <c:v>176.55046281077375</c:v>
                </c:pt>
                <c:pt idx="9699">
                  <c:v>199.21275384120236</c:v>
                </c:pt>
                <c:pt idx="9700">
                  <c:v>213.24085241729335</c:v>
                </c:pt>
                <c:pt idx="9701">
                  <c:v>164.42672676901566</c:v>
                </c:pt>
                <c:pt idx="9702">
                  <c:v>235.61225634664879</c:v>
                </c:pt>
                <c:pt idx="9703">
                  <c:v>141.4708235640137</c:v>
                </c:pt>
                <c:pt idx="9704">
                  <c:v>142.93929029889114</c:v>
                </c:pt>
                <c:pt idx="9705">
                  <c:v>231.10081019665813</c:v>
                </c:pt>
                <c:pt idx="9706">
                  <c:v>230.48575530963717</c:v>
                </c:pt>
                <c:pt idx="9707">
                  <c:v>208.41573291334498</c:v>
                </c:pt>
                <c:pt idx="9708">
                  <c:v>75.535756877507083</c:v>
                </c:pt>
                <c:pt idx="9709">
                  <c:v>147.70869074680377</c:v>
                </c:pt>
                <c:pt idx="9710">
                  <c:v>203.58069878027891</c:v>
                </c:pt>
                <c:pt idx="9711">
                  <c:v>185.19201876159059</c:v>
                </c:pt>
                <c:pt idx="9712">
                  <c:v>182.19913431465102</c:v>
                </c:pt>
                <c:pt idx="9713">
                  <c:v>213.19261281831132</c:v>
                </c:pt>
                <c:pt idx="9714">
                  <c:v>187.64214973969501</c:v>
                </c:pt>
                <c:pt idx="9715">
                  <c:v>146.29455154106836</c:v>
                </c:pt>
                <c:pt idx="9716">
                  <c:v>161.42659478617134</c:v>
                </c:pt>
                <c:pt idx="9717">
                  <c:v>115.84898675180739</c:v>
                </c:pt>
                <c:pt idx="9718">
                  <c:v>157.93299257864419</c:v>
                </c:pt>
                <c:pt idx="9719">
                  <c:v>228.76327693636995</c:v>
                </c:pt>
                <c:pt idx="9720">
                  <c:v>184.02070099880802</c:v>
                </c:pt>
                <c:pt idx="9721">
                  <c:v>118.54692547756713</c:v>
                </c:pt>
                <c:pt idx="9722">
                  <c:v>35.82668159622699</c:v>
                </c:pt>
                <c:pt idx="9723">
                  <c:v>232.82502797854249</c:v>
                </c:pt>
                <c:pt idx="9724">
                  <c:v>53.328379180748016</c:v>
                </c:pt>
                <c:pt idx="9725">
                  <c:v>142.61848536960315</c:v>
                </c:pt>
                <c:pt idx="9726">
                  <c:v>191.9392427677667</c:v>
                </c:pt>
                <c:pt idx="9727">
                  <c:v>184.1967871311499</c:v>
                </c:pt>
                <c:pt idx="9728">
                  <c:v>214.01668664082536</c:v>
                </c:pt>
                <c:pt idx="9729">
                  <c:v>134.77398442744743</c:v>
                </c:pt>
                <c:pt idx="9730">
                  <c:v>185.32925810148299</c:v>
                </c:pt>
                <c:pt idx="9731">
                  <c:v>132.4914164794609</c:v>
                </c:pt>
                <c:pt idx="9732">
                  <c:v>183.81719019060256</c:v>
                </c:pt>
                <c:pt idx="9733">
                  <c:v>129.7429189432296</c:v>
                </c:pt>
                <c:pt idx="9734">
                  <c:v>151.52043079040595</c:v>
                </c:pt>
                <c:pt idx="9735">
                  <c:v>74.859010964864865</c:v>
                </c:pt>
                <c:pt idx="9736">
                  <c:v>174.80409655916446</c:v>
                </c:pt>
                <c:pt idx="9737">
                  <c:v>233.17325758369407</c:v>
                </c:pt>
                <c:pt idx="9738">
                  <c:v>137.61756963474909</c:v>
                </c:pt>
                <c:pt idx="9739">
                  <c:v>108.58799942041514</c:v>
                </c:pt>
                <c:pt idx="9740">
                  <c:v>193.56553184450604</c:v>
                </c:pt>
                <c:pt idx="9741">
                  <c:v>136.4323366030294</c:v>
                </c:pt>
                <c:pt idx="9742">
                  <c:v>182.66396227743826</c:v>
                </c:pt>
                <c:pt idx="9743">
                  <c:v>281.13431926583871</c:v>
                </c:pt>
                <c:pt idx="9744">
                  <c:v>199.12897232614341</c:v>
                </c:pt>
                <c:pt idx="9745">
                  <c:v>101.60833244270179</c:v>
                </c:pt>
                <c:pt idx="9746">
                  <c:v>171.42541128094308</c:v>
                </c:pt>
                <c:pt idx="9747">
                  <c:v>149.53791082887619</c:v>
                </c:pt>
                <c:pt idx="9748">
                  <c:v>262.82460839836858</c:v>
                </c:pt>
                <c:pt idx="9749">
                  <c:v>198.69017751232604</c:v>
                </c:pt>
                <c:pt idx="9750">
                  <c:v>307.63084669131786</c:v>
                </c:pt>
                <c:pt idx="9751">
                  <c:v>167.74377900190302</c:v>
                </c:pt>
                <c:pt idx="9752">
                  <c:v>270.04756066133268</c:v>
                </c:pt>
                <c:pt idx="9753">
                  <c:v>239.79251909593586</c:v>
                </c:pt>
                <c:pt idx="9754">
                  <c:v>310.61056961305439</c:v>
                </c:pt>
                <c:pt idx="9755">
                  <c:v>199.3636185485957</c:v>
                </c:pt>
                <c:pt idx="9756">
                  <c:v>162.36981809895951</c:v>
                </c:pt>
                <c:pt idx="9757">
                  <c:v>201.76753923777142</c:v>
                </c:pt>
                <c:pt idx="9758">
                  <c:v>176.24148586008232</c:v>
                </c:pt>
                <c:pt idx="9759">
                  <c:v>146.26057509274688</c:v>
                </c:pt>
                <c:pt idx="9760">
                  <c:v>231.78868832445005</c:v>
                </c:pt>
                <c:pt idx="9761">
                  <c:v>121.67206295969663</c:v>
                </c:pt>
                <c:pt idx="9762">
                  <c:v>290.57258234359324</c:v>
                </c:pt>
                <c:pt idx="9763">
                  <c:v>138.43317833532637</c:v>
                </c:pt>
                <c:pt idx="9764">
                  <c:v>254.437180046516</c:v>
                </c:pt>
                <c:pt idx="9765">
                  <c:v>215.12613943712495</c:v>
                </c:pt>
                <c:pt idx="9766">
                  <c:v>161.21380713200779</c:v>
                </c:pt>
                <c:pt idx="9767">
                  <c:v>202.65973989779013</c:v>
                </c:pt>
                <c:pt idx="9768">
                  <c:v>216.62011749838712</c:v>
                </c:pt>
                <c:pt idx="9769">
                  <c:v>203.04797590113594</c:v>
                </c:pt>
                <c:pt idx="9770">
                  <c:v>285.50278602750041</c:v>
                </c:pt>
                <c:pt idx="9771">
                  <c:v>199.48526119122107</c:v>
                </c:pt>
                <c:pt idx="9772">
                  <c:v>149.54260723214247</c:v>
                </c:pt>
                <c:pt idx="9773">
                  <c:v>228.16283308173297</c:v>
                </c:pt>
                <c:pt idx="9774">
                  <c:v>167.70359866284707</c:v>
                </c:pt>
                <c:pt idx="9775">
                  <c:v>241.00407517806161</c:v>
                </c:pt>
                <c:pt idx="9776">
                  <c:v>189.22820049709117</c:v>
                </c:pt>
                <c:pt idx="9777">
                  <c:v>160.82075876482122</c:v>
                </c:pt>
                <c:pt idx="9778">
                  <c:v>154.46084307739511</c:v>
                </c:pt>
                <c:pt idx="9779">
                  <c:v>185.63533603781252</c:v>
                </c:pt>
                <c:pt idx="9780">
                  <c:v>89.39072631590534</c:v>
                </c:pt>
                <c:pt idx="9781">
                  <c:v>263.39861324202502</c:v>
                </c:pt>
                <c:pt idx="9782">
                  <c:v>186.47616616333835</c:v>
                </c:pt>
                <c:pt idx="9783">
                  <c:v>206.93752549021156</c:v>
                </c:pt>
                <c:pt idx="9784">
                  <c:v>27.941362531855702</c:v>
                </c:pt>
                <c:pt idx="9785">
                  <c:v>178.40994860278443</c:v>
                </c:pt>
                <c:pt idx="9786">
                  <c:v>171.97889110291726</c:v>
                </c:pt>
                <c:pt idx="9787">
                  <c:v>129.1435187337629</c:v>
                </c:pt>
                <c:pt idx="9788">
                  <c:v>165.68524688380421</c:v>
                </c:pt>
                <c:pt idx="9789">
                  <c:v>203.77620830884553</c:v>
                </c:pt>
                <c:pt idx="9790">
                  <c:v>236.5117625228595</c:v>
                </c:pt>
                <c:pt idx="9791">
                  <c:v>198.82793867480359</c:v>
                </c:pt>
                <c:pt idx="9792">
                  <c:v>149.49123669764958</c:v>
                </c:pt>
                <c:pt idx="9793">
                  <c:v>98.222515589150134</c:v>
                </c:pt>
                <c:pt idx="9794">
                  <c:v>180.18142031876778</c:v>
                </c:pt>
                <c:pt idx="9795">
                  <c:v>244.38409400288947</c:v>
                </c:pt>
                <c:pt idx="9796">
                  <c:v>210.16876689798664</c:v>
                </c:pt>
                <c:pt idx="9797">
                  <c:v>94.969589553948026</c:v>
                </c:pt>
                <c:pt idx="9798">
                  <c:v>198.79036744867335</c:v>
                </c:pt>
                <c:pt idx="9799">
                  <c:v>206.54360741871642</c:v>
                </c:pt>
                <c:pt idx="9800">
                  <c:v>231.32693331688643</c:v>
                </c:pt>
                <c:pt idx="9801">
                  <c:v>176.28450723321293</c:v>
                </c:pt>
                <c:pt idx="9802">
                  <c:v>259.64844826346962</c:v>
                </c:pt>
                <c:pt idx="9803">
                  <c:v>161.59323013169342</c:v>
                </c:pt>
                <c:pt idx="9804">
                  <c:v>173.65359371950035</c:v>
                </c:pt>
                <c:pt idx="9805">
                  <c:v>126.88054812286282</c:v>
                </c:pt>
                <c:pt idx="9806">
                  <c:v>193.2626428239746</c:v>
                </c:pt>
                <c:pt idx="9807">
                  <c:v>206.16018377921137</c:v>
                </c:pt>
                <c:pt idx="9808">
                  <c:v>145.32744034993812</c:v>
                </c:pt>
                <c:pt idx="9809">
                  <c:v>41.287033127155155</c:v>
                </c:pt>
                <c:pt idx="9810">
                  <c:v>149.31845544168027</c:v>
                </c:pt>
                <c:pt idx="9811">
                  <c:v>92.693515398132149</c:v>
                </c:pt>
                <c:pt idx="9812">
                  <c:v>255.26165973104071</c:v>
                </c:pt>
                <c:pt idx="9813">
                  <c:v>162.56845856303698</c:v>
                </c:pt>
                <c:pt idx="9814">
                  <c:v>140.74560613124049</c:v>
                </c:pt>
                <c:pt idx="9815">
                  <c:v>155.45555288525065</c:v>
                </c:pt>
                <c:pt idx="9816">
                  <c:v>118.57104527705815</c:v>
                </c:pt>
                <c:pt idx="9817">
                  <c:v>223.27057240516297</c:v>
                </c:pt>
                <c:pt idx="9818">
                  <c:v>298.68240108015016</c:v>
                </c:pt>
                <c:pt idx="9819">
                  <c:v>200.47527459581033</c:v>
                </c:pt>
                <c:pt idx="9820">
                  <c:v>181.9726633126993</c:v>
                </c:pt>
                <c:pt idx="9821">
                  <c:v>140.61955698678503</c:v>
                </c:pt>
                <c:pt idx="9822">
                  <c:v>135.65169001565664</c:v>
                </c:pt>
                <c:pt idx="9823">
                  <c:v>208.57535264411126</c:v>
                </c:pt>
                <c:pt idx="9824">
                  <c:v>146.71572034756537</c:v>
                </c:pt>
                <c:pt idx="9825">
                  <c:v>187.93819708633237</c:v>
                </c:pt>
                <c:pt idx="9826">
                  <c:v>189.10928292796598</c:v>
                </c:pt>
                <c:pt idx="9827">
                  <c:v>97.910581643809564</c:v>
                </c:pt>
                <c:pt idx="9828">
                  <c:v>211.70228751514514</c:v>
                </c:pt>
                <c:pt idx="9829">
                  <c:v>230.53040013081045</c:v>
                </c:pt>
                <c:pt idx="9830">
                  <c:v>59.551287449430674</c:v>
                </c:pt>
                <c:pt idx="9831">
                  <c:v>218.50841949315509</c:v>
                </c:pt>
                <c:pt idx="9832">
                  <c:v>253.39991270782775</c:v>
                </c:pt>
                <c:pt idx="9833">
                  <c:v>224.38814244167588</c:v>
                </c:pt>
                <c:pt idx="9834">
                  <c:v>197.38191031108727</c:v>
                </c:pt>
                <c:pt idx="9835">
                  <c:v>225.05288643485983</c:v>
                </c:pt>
                <c:pt idx="9836">
                  <c:v>190.44451096277044</c:v>
                </c:pt>
                <c:pt idx="9837">
                  <c:v>100.31189322005957</c:v>
                </c:pt>
                <c:pt idx="9838">
                  <c:v>202.19560769844975</c:v>
                </c:pt>
                <c:pt idx="9839">
                  <c:v>453.58531951904297</c:v>
                </c:pt>
                <c:pt idx="9840">
                  <c:v>129.56515138255781</c:v>
                </c:pt>
                <c:pt idx="9841">
                  <c:v>223.81547114462592</c:v>
                </c:pt>
                <c:pt idx="9842">
                  <c:v>137.06397385220043</c:v>
                </c:pt>
                <c:pt idx="9843">
                  <c:v>168.72938590466219</c:v>
                </c:pt>
                <c:pt idx="9844">
                  <c:v>267.85173122305423</c:v>
                </c:pt>
                <c:pt idx="9845">
                  <c:v>126.03426785033662</c:v>
                </c:pt>
                <c:pt idx="9846">
                  <c:v>180.48575884648017</c:v>
                </c:pt>
                <c:pt idx="9847">
                  <c:v>336.17013559676707</c:v>
                </c:pt>
                <c:pt idx="9848">
                  <c:v>152.20187310631445</c:v>
                </c:pt>
                <c:pt idx="9849">
                  <c:v>112.31450844177743</c:v>
                </c:pt>
                <c:pt idx="9850">
                  <c:v>112.53970387740992</c:v>
                </c:pt>
                <c:pt idx="9851">
                  <c:v>103.03928593173623</c:v>
                </c:pt>
                <c:pt idx="9852">
                  <c:v>138.6395301776065</c:v>
                </c:pt>
                <c:pt idx="9853">
                  <c:v>124.6134029312816</c:v>
                </c:pt>
                <c:pt idx="9854">
                  <c:v>125.76036897342419</c:v>
                </c:pt>
                <c:pt idx="9855">
                  <c:v>196.32295834497199</c:v>
                </c:pt>
                <c:pt idx="9856">
                  <c:v>185.46661340194987</c:v>
                </c:pt>
                <c:pt idx="9857">
                  <c:v>198.95746663649334</c:v>
                </c:pt>
                <c:pt idx="9858">
                  <c:v>174.14086005344871</c:v>
                </c:pt>
                <c:pt idx="9859">
                  <c:v>126.27279875203385</c:v>
                </c:pt>
                <c:pt idx="9860">
                  <c:v>224.13227543409448</c:v>
                </c:pt>
                <c:pt idx="9861">
                  <c:v>229.04135039396351</c:v>
                </c:pt>
                <c:pt idx="9862">
                  <c:v>191.92318222820177</c:v>
                </c:pt>
                <c:pt idx="9863">
                  <c:v>211.35278234367433</c:v>
                </c:pt>
                <c:pt idx="9864">
                  <c:v>217.49388042706414</c:v>
                </c:pt>
                <c:pt idx="9865">
                  <c:v>200.784309526789</c:v>
                </c:pt>
                <c:pt idx="9866">
                  <c:v>165.71365722455084</c:v>
                </c:pt>
                <c:pt idx="9867">
                  <c:v>147.51300727737544</c:v>
                </c:pt>
                <c:pt idx="9868">
                  <c:v>126.88054812286282</c:v>
                </c:pt>
                <c:pt idx="9869">
                  <c:v>162.16259655237081</c:v>
                </c:pt>
                <c:pt idx="9870">
                  <c:v>171.91569258982781</c:v>
                </c:pt>
                <c:pt idx="9871">
                  <c:v>185.18019078299403</c:v>
                </c:pt>
                <c:pt idx="9872">
                  <c:v>157.25410139537416</c:v>
                </c:pt>
                <c:pt idx="9873">
                  <c:v>267.92084372544196</c:v>
                </c:pt>
                <c:pt idx="9874">
                  <c:v>212.58741458012082</c:v>
                </c:pt>
                <c:pt idx="9875">
                  <c:v>262.17499726015376</c:v>
                </c:pt>
                <c:pt idx="9876">
                  <c:v>178.06635742061189</c:v>
                </c:pt>
                <c:pt idx="9877">
                  <c:v>172.52355792123126</c:v>
                </c:pt>
                <c:pt idx="9878">
                  <c:v>133.33978404232766</c:v>
                </c:pt>
                <c:pt idx="9879">
                  <c:v>201.15364395649522</c:v>
                </c:pt>
                <c:pt idx="9880">
                  <c:v>101.60833244270179</c:v>
                </c:pt>
                <c:pt idx="9881">
                  <c:v>87.332658040104434</c:v>
                </c:pt>
                <c:pt idx="9882">
                  <c:v>274.69062206335366</c:v>
                </c:pt>
                <c:pt idx="9883">
                  <c:v>278.03770808503032</c:v>
                </c:pt>
                <c:pt idx="9884">
                  <c:v>273.47164450446144</c:v>
                </c:pt>
                <c:pt idx="9885">
                  <c:v>135.90738308237633</c:v>
                </c:pt>
                <c:pt idx="9886">
                  <c:v>206.21810608616215</c:v>
                </c:pt>
                <c:pt idx="9887">
                  <c:v>207.62633130259928</c:v>
                </c:pt>
                <c:pt idx="9888">
                  <c:v>168.965133752572</c:v>
                </c:pt>
                <c:pt idx="9889">
                  <c:v>207.67596242847503</c:v>
                </c:pt>
                <c:pt idx="9890">
                  <c:v>135.94704159884714</c:v>
                </c:pt>
                <c:pt idx="9891">
                  <c:v>152.78393720989698</c:v>
                </c:pt>
                <c:pt idx="9892">
                  <c:v>227.48457968162256</c:v>
                </c:pt>
                <c:pt idx="9893">
                  <c:v>197.70062795003469</c:v>
                </c:pt>
                <c:pt idx="9894">
                  <c:v>225.67292762658326</c:v>
                </c:pt>
                <c:pt idx="9895">
                  <c:v>186.72797455081309</c:v>
                </c:pt>
                <c:pt idx="9896">
                  <c:v>201.72904032704537</c:v>
                </c:pt>
                <c:pt idx="9897">
                  <c:v>167.18884967274789</c:v>
                </c:pt>
                <c:pt idx="9898">
                  <c:v>156.48006456074654</c:v>
                </c:pt>
                <c:pt idx="9899">
                  <c:v>196.00708174009924</c:v>
                </c:pt>
                <c:pt idx="9900">
                  <c:v>201.94716216763481</c:v>
                </c:pt>
                <c:pt idx="9901">
                  <c:v>218.11009491982986</c:v>
                </c:pt>
                <c:pt idx="9902">
                  <c:v>80.302200330770575</c:v>
                </c:pt>
                <c:pt idx="9903">
                  <c:v>140.2822276756342</c:v>
                </c:pt>
                <c:pt idx="9904">
                  <c:v>152.62182432677946</c:v>
                </c:pt>
                <c:pt idx="9905">
                  <c:v>103.70281233888818</c:v>
                </c:pt>
                <c:pt idx="9906">
                  <c:v>156.49745864691795</c:v>
                </c:pt>
                <c:pt idx="9907">
                  <c:v>192.44906343345065</c:v>
                </c:pt>
                <c:pt idx="9908">
                  <c:v>247.71378593839472</c:v>
                </c:pt>
                <c:pt idx="9909">
                  <c:v>156.03222482212004</c:v>
                </c:pt>
                <c:pt idx="9910">
                  <c:v>154.93744103849167</c:v>
                </c:pt>
                <c:pt idx="9911">
                  <c:v>162.50224507501116</c:v>
                </c:pt>
                <c:pt idx="9912">
                  <c:v>177.17195350967813</c:v>
                </c:pt>
                <c:pt idx="9913">
                  <c:v>208.42483581844135</c:v>
                </c:pt>
                <c:pt idx="9914">
                  <c:v>195.47111196487094</c:v>
                </c:pt>
                <c:pt idx="9915">
                  <c:v>195.25472953289864</c:v>
                </c:pt>
                <c:pt idx="9916">
                  <c:v>155.80981244027498</c:v>
                </c:pt>
                <c:pt idx="9917">
                  <c:v>95.666280685400125</c:v>
                </c:pt>
                <c:pt idx="9918">
                  <c:v>116.69225204939721</c:v>
                </c:pt>
                <c:pt idx="9919">
                  <c:v>171.32649691091501</c:v>
                </c:pt>
                <c:pt idx="9920">
                  <c:v>204.68470142957813</c:v>
                </c:pt>
                <c:pt idx="9921">
                  <c:v>187.03115347278072</c:v>
                </c:pt>
                <c:pt idx="9922">
                  <c:v>194.6560250868788</c:v>
                </c:pt>
                <c:pt idx="9923">
                  <c:v>151.10911863273941</c:v>
                </c:pt>
                <c:pt idx="9924">
                  <c:v>206.2759704128257</c:v>
                </c:pt>
                <c:pt idx="9925">
                  <c:v>217.10645614773966</c:v>
                </c:pt>
                <c:pt idx="9926">
                  <c:v>164.22228827621439</c:v>
                </c:pt>
                <c:pt idx="9927">
                  <c:v>164.84725779235305</c:v>
                </c:pt>
                <c:pt idx="9928">
                  <c:v>171.61529672164761</c:v>
                </c:pt>
                <c:pt idx="9929">
                  <c:v>226.93365099228686</c:v>
                </c:pt>
                <c:pt idx="9930">
                  <c:v>156.86557549059216</c:v>
                </c:pt>
                <c:pt idx="9931">
                  <c:v>175.32151264247659</c:v>
                </c:pt>
                <c:pt idx="9932">
                  <c:v>203.62847453696304</c:v>
                </c:pt>
                <c:pt idx="9933">
                  <c:v>246.63628028036328</c:v>
                </c:pt>
                <c:pt idx="9934">
                  <c:v>228.83111387243844</c:v>
                </c:pt>
                <c:pt idx="9935">
                  <c:v>111.52528077189345</c:v>
                </c:pt>
                <c:pt idx="9936">
                  <c:v>125.89755033302936</c:v>
                </c:pt>
                <c:pt idx="9937">
                  <c:v>126.23882230371237</c:v>
                </c:pt>
                <c:pt idx="9938">
                  <c:v>130.46697677025804</c:v>
                </c:pt>
                <c:pt idx="9939">
                  <c:v>276.15033377485815</c:v>
                </c:pt>
                <c:pt idx="9940">
                  <c:v>200.12895834013761</c:v>
                </c:pt>
                <c:pt idx="9941">
                  <c:v>213.82198883628007</c:v>
                </c:pt>
                <c:pt idx="9942">
                  <c:v>144.15820987749612</c:v>
                </c:pt>
                <c:pt idx="9943">
                  <c:v>158.20683347526938</c:v>
                </c:pt>
                <c:pt idx="9944">
                  <c:v>121.90398410864873</c:v>
                </c:pt>
                <c:pt idx="9945">
                  <c:v>194.36751517758239</c:v>
                </c:pt>
                <c:pt idx="9946">
                  <c:v>228.67097231908701</c:v>
                </c:pt>
                <c:pt idx="9947">
                  <c:v>244.49680768128019</c:v>
                </c:pt>
                <c:pt idx="9948">
                  <c:v>227.01714260590961</c:v>
                </c:pt>
                <c:pt idx="9949">
                  <c:v>149.60783505528525</c:v>
                </c:pt>
                <c:pt idx="9950">
                  <c:v>249.87447932260693</c:v>
                </c:pt>
                <c:pt idx="9951">
                  <c:v>172.30659568638657</c:v>
                </c:pt>
                <c:pt idx="9952">
                  <c:v>207.03180143726058</c:v>
                </c:pt>
                <c:pt idx="9953">
                  <c:v>167.80802116016275</c:v>
                </c:pt>
                <c:pt idx="9954">
                  <c:v>155.67871901082981</c:v>
                </c:pt>
                <c:pt idx="9955">
                  <c:v>186.15379576629493</c:v>
                </c:pt>
                <c:pt idx="9956">
                  <c:v>162.71729396037699</c:v>
                </c:pt>
                <c:pt idx="9957">
                  <c:v>199.15831035148585</c:v>
                </c:pt>
                <c:pt idx="9958">
                  <c:v>148.33557361242129</c:v>
                </c:pt>
                <c:pt idx="9959">
                  <c:v>182.80456447399047</c:v>
                </c:pt>
                <c:pt idx="9960">
                  <c:v>171.12449359017774</c:v>
                </c:pt>
                <c:pt idx="9961">
                  <c:v>117.75734992595972</c:v>
                </c:pt>
                <c:pt idx="9962">
                  <c:v>105.82233971916139</c:v>
                </c:pt>
                <c:pt idx="9963">
                  <c:v>56.559504627948627</c:v>
                </c:pt>
                <c:pt idx="9964">
                  <c:v>216.01178832468577</c:v>
                </c:pt>
                <c:pt idx="9965">
                  <c:v>150.61767771810992</c:v>
                </c:pt>
                <c:pt idx="9966">
                  <c:v>184.16159309679642</c:v>
                </c:pt>
                <c:pt idx="9967">
                  <c:v>162.87424659793032</c:v>
                </c:pt>
                <c:pt idx="9968">
                  <c:v>178.01950934852357</c:v>
                </c:pt>
                <c:pt idx="9969">
                  <c:v>194.45686280021619</c:v>
                </c:pt>
                <c:pt idx="9970">
                  <c:v>147.77067167386122</c:v>
                </c:pt>
                <c:pt idx="9971">
                  <c:v>157.83436811005231</c:v>
                </c:pt>
                <c:pt idx="9972">
                  <c:v>133.30418414596352</c:v>
                </c:pt>
                <c:pt idx="9973">
                  <c:v>192.72661506845907</c:v>
                </c:pt>
                <c:pt idx="9974">
                  <c:v>191.99542566610035</c:v>
                </c:pt>
                <c:pt idx="9975">
                  <c:v>261.30135029205121</c:v>
                </c:pt>
                <c:pt idx="9976">
                  <c:v>122.26833223365247</c:v>
                </c:pt>
                <c:pt idx="9977">
                  <c:v>196.67240553615557</c:v>
                </c:pt>
                <c:pt idx="9978">
                  <c:v>130.62932157452451</c:v>
                </c:pt>
                <c:pt idx="9979">
                  <c:v>162.25374156390899</c:v>
                </c:pt>
                <c:pt idx="9980">
                  <c:v>104.66853200312471</c:v>
                </c:pt>
                <c:pt idx="9981">
                  <c:v>160.35094449733151</c:v>
                </c:pt>
                <c:pt idx="9982">
                  <c:v>258.53174793126527</c:v>
                </c:pt>
                <c:pt idx="9983">
                  <c:v>182.55066879617516</c:v>
                </c:pt>
                <c:pt idx="9984">
                  <c:v>158.82501929780119</c:v>
                </c:pt>
                <c:pt idx="9985">
                  <c:v>239.87021268083481</c:v>
                </c:pt>
                <c:pt idx="9986">
                  <c:v>205.39327851991402</c:v>
                </c:pt>
                <c:pt idx="9987">
                  <c:v>132.59357774557429</c:v>
                </c:pt>
                <c:pt idx="9988">
                  <c:v>224.70813564694254</c:v>
                </c:pt>
                <c:pt idx="9989">
                  <c:v>193.41200004389975</c:v>
                </c:pt>
                <c:pt idx="9990">
                  <c:v>213.78795440767135</c:v>
                </c:pt>
                <c:pt idx="9991">
                  <c:v>170.21600046944513</c:v>
                </c:pt>
                <c:pt idx="9992">
                  <c:v>184.81561073684134</c:v>
                </c:pt>
                <c:pt idx="9993">
                  <c:v>237.07011268896167</c:v>
                </c:pt>
                <c:pt idx="9994">
                  <c:v>77.521465754834935</c:v>
                </c:pt>
                <c:pt idx="9995">
                  <c:v>124.24615579191595</c:v>
                </c:pt>
                <c:pt idx="9996">
                  <c:v>182.2694064227835</c:v>
                </c:pt>
                <c:pt idx="9997">
                  <c:v>158.45452526235022</c:v>
                </c:pt>
                <c:pt idx="9998">
                  <c:v>111.80289038718911</c:v>
                </c:pt>
                <c:pt idx="9999">
                  <c:v>170.20805717009353</c:v>
                </c:pt>
              </c:numCache>
            </c:numRef>
          </c:xVal>
          <c:yVal>
            <c:numRef>
              <c:f>'Normal-Graph'!$B$1:$B$10000</c:f>
              <c:numCache>
                <c:formatCode>General</c:formatCode>
                <c:ptCount val="10000"/>
                <c:pt idx="0">
                  <c:v>2.0828164059012971E-2</c:v>
                </c:pt>
                <c:pt idx="1">
                  <c:v>4.5379969506882955E-18</c:v>
                </c:pt>
                <c:pt idx="2">
                  <c:v>2.6961131789603474E-3</c:v>
                </c:pt>
                <c:pt idx="3">
                  <c:v>5.9271753631270909E-21</c:v>
                </c:pt>
                <c:pt idx="4">
                  <c:v>6.7084128120359613E-10</c:v>
                </c:pt>
                <c:pt idx="5">
                  <c:v>2.1414655366689549E-8</c:v>
                </c:pt>
                <c:pt idx="6">
                  <c:v>4.5457149734163823E-22</c:v>
                </c:pt>
                <c:pt idx="7">
                  <c:v>4.6096448314608367E-109</c:v>
                </c:pt>
                <c:pt idx="8">
                  <c:v>5.1926500360110018E-20</c:v>
                </c:pt>
                <c:pt idx="9">
                  <c:v>1.0838625970306685E-4</c:v>
                </c:pt>
                <c:pt idx="10">
                  <c:v>6.0816298920290186E-4</c:v>
                </c:pt>
                <c:pt idx="11">
                  <c:v>2.9578704542702433E-188</c:v>
                </c:pt>
                <c:pt idx="12">
                  <c:v>1.1910703433432761E-23</c:v>
                </c:pt>
                <c:pt idx="13">
                  <c:v>1.4104319786141985E-123</c:v>
                </c:pt>
                <c:pt idx="14">
                  <c:v>3.7778091551120459E-6</c:v>
                </c:pt>
                <c:pt idx="15">
                  <c:v>1.3566019222810854E-259</c:v>
                </c:pt>
                <c:pt idx="16">
                  <c:v>2.5083942995693913E-35</c:v>
                </c:pt>
                <c:pt idx="17">
                  <c:v>1.6710087479782815E-56</c:v>
                </c:pt>
                <c:pt idx="18">
                  <c:v>2.2338932119387147E-113</c:v>
                </c:pt>
                <c:pt idx="19">
                  <c:v>7.7104906089426534E-12</c:v>
                </c:pt>
                <c:pt idx="20">
                  <c:v>4.2062513616147083E-8</c:v>
                </c:pt>
                <c:pt idx="21">
                  <c:v>9.4558207091018377E-7</c:v>
                </c:pt>
                <c:pt idx="22">
                  <c:v>4.1864401477844732E-14</c:v>
                </c:pt>
                <c:pt idx="23">
                  <c:v>2.1918139416312897E-92</c:v>
                </c:pt>
                <c:pt idx="24">
                  <c:v>3.225614937658092E-38</c:v>
                </c:pt>
                <c:pt idx="25">
                  <c:v>2.5963969441203463E-33</c:v>
                </c:pt>
                <c:pt idx="26">
                  <c:v>2.6705333382507474E-27</c:v>
                </c:pt>
                <c:pt idx="27">
                  <c:v>1.0281338522163808E-45</c:v>
                </c:pt>
                <c:pt idx="28">
                  <c:v>1.3690585119518263E-5</c:v>
                </c:pt>
                <c:pt idx="29">
                  <c:v>5.9777933285141173E-2</c:v>
                </c:pt>
                <c:pt idx="30">
                  <c:v>4.6280982152241006E-4</c:v>
                </c:pt>
                <c:pt idx="31">
                  <c:v>4.4915851146887439E-273</c:v>
                </c:pt>
                <c:pt idx="32">
                  <c:v>4.0535234838333496E-169</c:v>
                </c:pt>
                <c:pt idx="33">
                  <c:v>1.7061385936406637E-82</c:v>
                </c:pt>
                <c:pt idx="34">
                  <c:v>1.0684339355110738E-57</c:v>
                </c:pt>
                <c:pt idx="35">
                  <c:v>3.3727561064696601E-17</c:v>
                </c:pt>
                <c:pt idx="36">
                  <c:v>2.4360209832223083E-17</c:v>
                </c:pt>
                <c:pt idx="37">
                  <c:v>8.3044774263276915E-138</c:v>
                </c:pt>
                <c:pt idx="38">
                  <c:v>1.4952197622858865E-61</c:v>
                </c:pt>
                <c:pt idx="39">
                  <c:v>3.0133004111376571E-45</c:v>
                </c:pt>
                <c:pt idx="40">
                  <c:v>0.10867065609964364</c:v>
                </c:pt>
                <c:pt idx="41">
                  <c:v>7.7597708803825516E-10</c:v>
                </c:pt>
                <c:pt idx="42">
                  <c:v>3.016550697965545E-13</c:v>
                </c:pt>
                <c:pt idx="43">
                  <c:v>3.0905632674534501E-126</c:v>
                </c:pt>
                <c:pt idx="44">
                  <c:v>3.3033446355643468E-35</c:v>
                </c:pt>
                <c:pt idx="45">
                  <c:v>3.9496671013349218E-31</c:v>
                </c:pt>
                <c:pt idx="46">
                  <c:v>2.0957132792347704E-20</c:v>
                </c:pt>
                <c:pt idx="47">
                  <c:v>2.0671248791839739E-2</c:v>
                </c:pt>
                <c:pt idx="48">
                  <c:v>3.3305792813952045E-83</c:v>
                </c:pt>
                <c:pt idx="49">
                  <c:v>6.5478536099129581E-15</c:v>
                </c:pt>
                <c:pt idx="50">
                  <c:v>4.7224518488048024E-29</c:v>
                </c:pt>
                <c:pt idx="51">
                  <c:v>9.6930440407977693E-3</c:v>
                </c:pt>
                <c:pt idx="52">
                  <c:v>1.0809583984415476E-145</c:v>
                </c:pt>
                <c:pt idx="53">
                  <c:v>1.5477896901139726E-17</c:v>
                </c:pt>
                <c:pt idx="54">
                  <c:v>3.5846971115250584E-27</c:v>
                </c:pt>
                <c:pt idx="55">
                  <c:v>0</c:v>
                </c:pt>
                <c:pt idx="56">
                  <c:v>3.7788845537943113E-89</c:v>
                </c:pt>
                <c:pt idx="57">
                  <c:v>2.6468948265868427E-3</c:v>
                </c:pt>
                <c:pt idx="58">
                  <c:v>1.173116967554728E-169</c:v>
                </c:pt>
                <c:pt idx="59">
                  <c:v>1.5372221641490986E-52</c:v>
                </c:pt>
                <c:pt idx="60">
                  <c:v>2.7649097295146445E-110</c:v>
                </c:pt>
                <c:pt idx="61">
                  <c:v>1.3813410642604374E-42</c:v>
                </c:pt>
                <c:pt idx="62">
                  <c:v>2.6412560113434908E-97</c:v>
                </c:pt>
                <c:pt idx="63">
                  <c:v>5.2892665889020885E-3</c:v>
                </c:pt>
                <c:pt idx="64">
                  <c:v>3.1761586764859407E-3</c:v>
                </c:pt>
                <c:pt idx="65">
                  <c:v>1.3849047818762128E-5</c:v>
                </c:pt>
                <c:pt idx="66">
                  <c:v>2.3220112142964449E-133</c:v>
                </c:pt>
                <c:pt idx="67">
                  <c:v>1.8005301649031235E-5</c:v>
                </c:pt>
                <c:pt idx="68">
                  <c:v>7.2026177876352975E-7</c:v>
                </c:pt>
                <c:pt idx="69">
                  <c:v>1.7172329543720385E-9</c:v>
                </c:pt>
                <c:pt idx="70">
                  <c:v>8.3686786064064435E-14</c:v>
                </c:pt>
                <c:pt idx="71">
                  <c:v>0.10508659911452031</c:v>
                </c:pt>
                <c:pt idx="72">
                  <c:v>3.0378948636151003E-299</c:v>
                </c:pt>
                <c:pt idx="73">
                  <c:v>2.3457382672572945E-13</c:v>
                </c:pt>
                <c:pt idx="74">
                  <c:v>7.3113080812013814E-2</c:v>
                </c:pt>
                <c:pt idx="75">
                  <c:v>2.3800502849309743E-11</c:v>
                </c:pt>
                <c:pt idx="76">
                  <c:v>8.1950951818090828E-79</c:v>
                </c:pt>
                <c:pt idx="77">
                  <c:v>3.2741854063661964E-11</c:v>
                </c:pt>
                <c:pt idx="78">
                  <c:v>6.4674283172121227E-16</c:v>
                </c:pt>
                <c:pt idx="79">
                  <c:v>2.3653330080833866E-138</c:v>
                </c:pt>
                <c:pt idx="80">
                  <c:v>5.4531382563159445E-9</c:v>
                </c:pt>
                <c:pt idx="81">
                  <c:v>6.2572410543207391E-3</c:v>
                </c:pt>
                <c:pt idx="82">
                  <c:v>2.70820606463446E-60</c:v>
                </c:pt>
                <c:pt idx="83">
                  <c:v>1.137239469736682E-306</c:v>
                </c:pt>
                <c:pt idx="84">
                  <c:v>0.11563409520041104</c:v>
                </c:pt>
                <c:pt idx="85">
                  <c:v>7.8369436774494369E-41</c:v>
                </c:pt>
                <c:pt idx="86">
                  <c:v>8.9993752555159005E-149</c:v>
                </c:pt>
                <c:pt idx="87">
                  <c:v>0.12920734429588693</c:v>
                </c:pt>
                <c:pt idx="88">
                  <c:v>1.8314177588658637E-64</c:v>
                </c:pt>
                <c:pt idx="89">
                  <c:v>1.7903111227220761E-131</c:v>
                </c:pt>
                <c:pt idx="90">
                  <c:v>3.1017741118604992E-163</c:v>
                </c:pt>
                <c:pt idx="91">
                  <c:v>1.4303430268780618E-151</c:v>
                </c:pt>
                <c:pt idx="92">
                  <c:v>7.0471841156949545E-32</c:v>
                </c:pt>
                <c:pt idx="93">
                  <c:v>1.2829982494993265E-7</c:v>
                </c:pt>
                <c:pt idx="94">
                  <c:v>9.8264543571420707E-15</c:v>
                </c:pt>
                <c:pt idx="95">
                  <c:v>1.215922475590621E-29</c:v>
                </c:pt>
                <c:pt idx="96">
                  <c:v>6.4076093618014991E-96</c:v>
                </c:pt>
                <c:pt idx="97">
                  <c:v>2.5928946843596392E-8</c:v>
                </c:pt>
                <c:pt idx="98">
                  <c:v>2.428585095823823E-22</c:v>
                </c:pt>
                <c:pt idx="99">
                  <c:v>2.8086835516417243E-28</c:v>
                </c:pt>
                <c:pt idx="100">
                  <c:v>6.4424783848013815E-3</c:v>
                </c:pt>
                <c:pt idx="101">
                  <c:v>1.4102288987434417E-8</c:v>
                </c:pt>
                <c:pt idx="102">
                  <c:v>3.0194152422079827E-85</c:v>
                </c:pt>
                <c:pt idx="103">
                  <c:v>5.6186066562780603E-42</c:v>
                </c:pt>
                <c:pt idx="104">
                  <c:v>8.8095333727000111E-2</c:v>
                </c:pt>
                <c:pt idx="105">
                  <c:v>1.0819367663879535E-2</c:v>
                </c:pt>
                <c:pt idx="106">
                  <c:v>3.7889300564342502E-172</c:v>
                </c:pt>
                <c:pt idx="107">
                  <c:v>3.6985529347920795E-77</c:v>
                </c:pt>
                <c:pt idx="108">
                  <c:v>2.8805255038924503E-36</c:v>
                </c:pt>
                <c:pt idx="109">
                  <c:v>1.9239800780025417E-18</c:v>
                </c:pt>
                <c:pt idx="110">
                  <c:v>5.1074964034905236E-8</c:v>
                </c:pt>
                <c:pt idx="111">
                  <c:v>1.4145270485916037E-26</c:v>
                </c:pt>
                <c:pt idx="112">
                  <c:v>5.8304960902388313E-2</c:v>
                </c:pt>
                <c:pt idx="113">
                  <c:v>3.0277028401282962E-57</c:v>
                </c:pt>
                <c:pt idx="114">
                  <c:v>2.7450148371534491E-2</c:v>
                </c:pt>
                <c:pt idx="115">
                  <c:v>1.758255312476769E-4</c:v>
                </c:pt>
                <c:pt idx="116">
                  <c:v>1.2724645608430387E-90</c:v>
                </c:pt>
                <c:pt idx="117">
                  <c:v>1.7752815847290078E-4</c:v>
                </c:pt>
                <c:pt idx="118">
                  <c:v>1.6437431404165757E-18</c:v>
                </c:pt>
                <c:pt idx="119">
                  <c:v>5.5039283719630691E-11</c:v>
                </c:pt>
                <c:pt idx="120">
                  <c:v>2.2770157628793141E-91</c:v>
                </c:pt>
                <c:pt idx="121">
                  <c:v>2.8716609662437324E-138</c:v>
                </c:pt>
                <c:pt idx="122">
                  <c:v>0</c:v>
                </c:pt>
                <c:pt idx="123">
                  <c:v>3.1143872891643496E-9</c:v>
                </c:pt>
                <c:pt idx="124">
                  <c:v>1.0946900840704089E-2</c:v>
                </c:pt>
                <c:pt idx="125">
                  <c:v>2.5287258302948421E-10</c:v>
                </c:pt>
                <c:pt idx="126">
                  <c:v>4.1887128761666012E-27</c:v>
                </c:pt>
                <c:pt idx="127">
                  <c:v>2.9654865976095446E-6</c:v>
                </c:pt>
                <c:pt idx="128">
                  <c:v>4.5549564237142413E-63</c:v>
                </c:pt>
                <c:pt idx="129">
                  <c:v>1.8255369267002605E-22</c:v>
                </c:pt>
                <c:pt idx="130">
                  <c:v>2.0291588169151818E-40</c:v>
                </c:pt>
                <c:pt idx="131">
                  <c:v>3.3621562929237287E-112</c:v>
                </c:pt>
                <c:pt idx="132">
                  <c:v>7.1759786487474386E-2</c:v>
                </c:pt>
                <c:pt idx="133">
                  <c:v>3.4311520803634596E-30</c:v>
                </c:pt>
                <c:pt idx="134">
                  <c:v>2.2744904524945471E-74</c:v>
                </c:pt>
                <c:pt idx="135">
                  <c:v>2.9311910552775833E-7</c:v>
                </c:pt>
                <c:pt idx="136">
                  <c:v>4.2170997389626446E-20</c:v>
                </c:pt>
                <c:pt idx="137">
                  <c:v>5.0176884849213527E-37</c:v>
                </c:pt>
                <c:pt idx="138">
                  <c:v>8.6799595447768544E-38</c:v>
                </c:pt>
                <c:pt idx="139">
                  <c:v>4.9165680416312786E-2</c:v>
                </c:pt>
                <c:pt idx="140">
                  <c:v>1.2722877610758936E-12</c:v>
                </c:pt>
                <c:pt idx="141">
                  <c:v>1.1039066016291453E-16</c:v>
                </c:pt>
                <c:pt idx="142">
                  <c:v>6.008051361627044E-91</c:v>
                </c:pt>
                <c:pt idx="143">
                  <c:v>5.3693869906217087E-43</c:v>
                </c:pt>
                <c:pt idx="144">
                  <c:v>6.043086048848462E-185</c:v>
                </c:pt>
                <c:pt idx="145">
                  <c:v>5.1015659568169548E-56</c:v>
                </c:pt>
                <c:pt idx="146">
                  <c:v>7.8602134463661563E-254</c:v>
                </c:pt>
                <c:pt idx="147">
                  <c:v>6.3767250619232954E-2</c:v>
                </c:pt>
                <c:pt idx="148">
                  <c:v>1.4433810330614563E-16</c:v>
                </c:pt>
                <c:pt idx="149">
                  <c:v>3.1148421548888766E-33</c:v>
                </c:pt>
                <c:pt idx="150">
                  <c:v>1.8988236158895404E-56</c:v>
                </c:pt>
                <c:pt idx="151">
                  <c:v>3.2985227652234163E-79</c:v>
                </c:pt>
                <c:pt idx="152">
                  <c:v>7.0117095137992642E-25</c:v>
                </c:pt>
                <c:pt idx="153">
                  <c:v>2.3758496380738379E-56</c:v>
                </c:pt>
                <c:pt idx="154">
                  <c:v>0.12767166012205525</c:v>
                </c:pt>
                <c:pt idx="155">
                  <c:v>3.3439641575225586E-49</c:v>
                </c:pt>
                <c:pt idx="156">
                  <c:v>8.9964918221934864E-2</c:v>
                </c:pt>
                <c:pt idx="157">
                  <c:v>1.3667302434749331E-68</c:v>
                </c:pt>
                <c:pt idx="158">
                  <c:v>1.0183526045943976E-5</c:v>
                </c:pt>
                <c:pt idx="159">
                  <c:v>4.0809338439616236E-64</c:v>
                </c:pt>
                <c:pt idx="160">
                  <c:v>5.0993003665659599E-2</c:v>
                </c:pt>
                <c:pt idx="161">
                  <c:v>1.0168549714622431E-210</c:v>
                </c:pt>
                <c:pt idx="162">
                  <c:v>1.7666873480787451E-4</c:v>
                </c:pt>
                <c:pt idx="163">
                  <c:v>2.8605155503417329E-25</c:v>
                </c:pt>
                <c:pt idx="164">
                  <c:v>1.5353854869470353E-31</c:v>
                </c:pt>
                <c:pt idx="165">
                  <c:v>3.8485917845452264E-6</c:v>
                </c:pt>
                <c:pt idx="166">
                  <c:v>2.2724791032590522E-2</c:v>
                </c:pt>
                <c:pt idx="167">
                  <c:v>4.1346205007932046E-38</c:v>
                </c:pt>
                <c:pt idx="168">
                  <c:v>7.7033123447239715E-87</c:v>
                </c:pt>
                <c:pt idx="169">
                  <c:v>3.1720271478098634E-85</c:v>
                </c:pt>
                <c:pt idx="170">
                  <c:v>1.8697379055351955E-6</c:v>
                </c:pt>
                <c:pt idx="171">
                  <c:v>8.5441894092250042E-85</c:v>
                </c:pt>
                <c:pt idx="172">
                  <c:v>3.8082617591178223E-54</c:v>
                </c:pt>
                <c:pt idx="173">
                  <c:v>1.0382821709348556E-60</c:v>
                </c:pt>
                <c:pt idx="174">
                  <c:v>7.3946900013217631E-2</c:v>
                </c:pt>
                <c:pt idx="175">
                  <c:v>4.8979793933772632E-118</c:v>
                </c:pt>
                <c:pt idx="176">
                  <c:v>2.6163797729421704E-83</c:v>
                </c:pt>
                <c:pt idx="177">
                  <c:v>3.0231507648770635E-5</c:v>
                </c:pt>
                <c:pt idx="178">
                  <c:v>8.0003676342336869E-43</c:v>
                </c:pt>
                <c:pt idx="179">
                  <c:v>3.6111268620609372E-38</c:v>
                </c:pt>
                <c:pt idx="180">
                  <c:v>1.4431369660802097E-109</c:v>
                </c:pt>
                <c:pt idx="181">
                  <c:v>9.257336057201943E-54</c:v>
                </c:pt>
                <c:pt idx="182">
                  <c:v>4.5994221038009611E-88</c:v>
                </c:pt>
                <c:pt idx="183">
                  <c:v>1.7210320495060267E-20</c:v>
                </c:pt>
                <c:pt idx="184">
                  <c:v>5.6713882558200234E-3</c:v>
                </c:pt>
                <c:pt idx="185">
                  <c:v>3.0786417492817801E-6</c:v>
                </c:pt>
                <c:pt idx="186">
                  <c:v>6.1035661923919891E-167</c:v>
                </c:pt>
                <c:pt idx="187">
                  <c:v>4.7609075438663085E-78</c:v>
                </c:pt>
                <c:pt idx="188">
                  <c:v>2.5039128236690484E-3</c:v>
                </c:pt>
                <c:pt idx="189">
                  <c:v>1.3115685774981979E-66</c:v>
                </c:pt>
                <c:pt idx="190">
                  <c:v>0.12511528017643714</c:v>
                </c:pt>
                <c:pt idx="191">
                  <c:v>1.0672371760121352E-3</c:v>
                </c:pt>
                <c:pt idx="192">
                  <c:v>0.13032350099821385</c:v>
                </c:pt>
                <c:pt idx="193">
                  <c:v>2.3314929232282116E-147</c:v>
                </c:pt>
                <c:pt idx="194">
                  <c:v>2.2108983615427274E-44</c:v>
                </c:pt>
                <c:pt idx="195">
                  <c:v>8.8510438958807457E-3</c:v>
                </c:pt>
                <c:pt idx="196">
                  <c:v>0</c:v>
                </c:pt>
                <c:pt idx="197">
                  <c:v>7.9780761939389479E-22</c:v>
                </c:pt>
                <c:pt idx="198">
                  <c:v>1.2065121455723391E-90</c:v>
                </c:pt>
                <c:pt idx="199">
                  <c:v>1.5707836723792363E-13</c:v>
                </c:pt>
                <c:pt idx="200">
                  <c:v>4.5186023234333288E-14</c:v>
                </c:pt>
                <c:pt idx="201">
                  <c:v>1.706413809993315E-72</c:v>
                </c:pt>
                <c:pt idx="202">
                  <c:v>1.1510053047126057E-5</c:v>
                </c:pt>
                <c:pt idx="203">
                  <c:v>3.7770818804077236E-65</c:v>
                </c:pt>
                <c:pt idx="204">
                  <c:v>3.1469011613327282E-21</c:v>
                </c:pt>
                <c:pt idx="205">
                  <c:v>3.1039911612196157E-29</c:v>
                </c:pt>
                <c:pt idx="206">
                  <c:v>0.13291869618477409</c:v>
                </c:pt>
                <c:pt idx="207">
                  <c:v>1.5492376101491827E-51</c:v>
                </c:pt>
                <c:pt idx="208">
                  <c:v>6.7425553467760951E-46</c:v>
                </c:pt>
                <c:pt idx="209">
                  <c:v>2.3183405136420324E-5</c:v>
                </c:pt>
                <c:pt idx="210">
                  <c:v>6.4050629345822853E-52</c:v>
                </c:pt>
                <c:pt idx="211">
                  <c:v>2.9555469262616618E-25</c:v>
                </c:pt>
                <c:pt idx="212">
                  <c:v>5.1037037862755787E-26</c:v>
                </c:pt>
                <c:pt idx="213">
                  <c:v>6.1476162115553207E-8</c:v>
                </c:pt>
                <c:pt idx="214">
                  <c:v>7.439624841790124E-20</c:v>
                </c:pt>
                <c:pt idx="215">
                  <c:v>7.1994886869688213E-101</c:v>
                </c:pt>
                <c:pt idx="216">
                  <c:v>1.4134750911785679E-60</c:v>
                </c:pt>
                <c:pt idx="217">
                  <c:v>1.1676671983277941E-3</c:v>
                </c:pt>
                <c:pt idx="218">
                  <c:v>3.149449950350006E-185</c:v>
                </c:pt>
                <c:pt idx="219">
                  <c:v>9.3615158747479701E-28</c:v>
                </c:pt>
                <c:pt idx="220">
                  <c:v>1.8784742144995895E-82</c:v>
                </c:pt>
                <c:pt idx="221">
                  <c:v>1.1239886891353819E-8</c:v>
                </c:pt>
                <c:pt idx="222">
                  <c:v>4.32740491572246E-4</c:v>
                </c:pt>
                <c:pt idx="223">
                  <c:v>0.13237459138342353</c:v>
                </c:pt>
                <c:pt idx="224">
                  <c:v>1.1116296884971359E-5</c:v>
                </c:pt>
                <c:pt idx="225">
                  <c:v>1.2711672233581299E-19</c:v>
                </c:pt>
                <c:pt idx="226">
                  <c:v>9.767751186145375E-17</c:v>
                </c:pt>
                <c:pt idx="227">
                  <c:v>3.1536992982352449E-90</c:v>
                </c:pt>
                <c:pt idx="228">
                  <c:v>2.3937472874397763E-26</c:v>
                </c:pt>
                <c:pt idx="229">
                  <c:v>0.13273782453449343</c:v>
                </c:pt>
                <c:pt idx="230">
                  <c:v>1.8357490253645067E-14</c:v>
                </c:pt>
                <c:pt idx="231">
                  <c:v>2.4897883887021613E-31</c:v>
                </c:pt>
                <c:pt idx="232">
                  <c:v>4.0476362479609587E-34</c:v>
                </c:pt>
                <c:pt idx="233">
                  <c:v>3.2611291516692923E-25</c:v>
                </c:pt>
                <c:pt idx="234">
                  <c:v>2.4579652285764803E-8</c:v>
                </c:pt>
                <c:pt idx="235">
                  <c:v>4.181328792685502E-200</c:v>
                </c:pt>
                <c:pt idx="236">
                  <c:v>1.4600515014123064E-73</c:v>
                </c:pt>
                <c:pt idx="237">
                  <c:v>2.8164826984344893E-223</c:v>
                </c:pt>
                <c:pt idx="238">
                  <c:v>4.9745217905128484E-40</c:v>
                </c:pt>
                <c:pt idx="239">
                  <c:v>8.1165522092985292E-15</c:v>
                </c:pt>
                <c:pt idx="240">
                  <c:v>4.8959328762765256E-67</c:v>
                </c:pt>
                <c:pt idx="241">
                  <c:v>4.4965459829689298E-106</c:v>
                </c:pt>
                <c:pt idx="242">
                  <c:v>6.2311350511055009E-13</c:v>
                </c:pt>
                <c:pt idx="243">
                  <c:v>1.2431640662542109E-35</c:v>
                </c:pt>
                <c:pt idx="244">
                  <c:v>1.4458337486978807E-63</c:v>
                </c:pt>
                <c:pt idx="245">
                  <c:v>3.6692240511418544E-220</c:v>
                </c:pt>
                <c:pt idx="246">
                  <c:v>8.2440501305366162E-4</c:v>
                </c:pt>
                <c:pt idx="247">
                  <c:v>1.0443667608854826E-17</c:v>
                </c:pt>
                <c:pt idx="248">
                  <c:v>7.9780761939389479E-22</c:v>
                </c:pt>
                <c:pt idx="249">
                  <c:v>7.6074108741242758E-99</c:v>
                </c:pt>
                <c:pt idx="250">
                  <c:v>7.2426950934730025E-25</c:v>
                </c:pt>
                <c:pt idx="251">
                  <c:v>4.1556832210662172E-15</c:v>
                </c:pt>
                <c:pt idx="252">
                  <c:v>0.11734928156044212</c:v>
                </c:pt>
                <c:pt idx="253">
                  <c:v>2.6627686203374379E-28</c:v>
                </c:pt>
                <c:pt idx="254">
                  <c:v>3.2034654906531047E-265</c:v>
                </c:pt>
                <c:pt idx="255">
                  <c:v>4.0615940764084355E-10</c:v>
                </c:pt>
                <c:pt idx="256">
                  <c:v>1.8008142784731691E-47</c:v>
                </c:pt>
                <c:pt idx="257">
                  <c:v>2.7706358816700038E-2</c:v>
                </c:pt>
                <c:pt idx="258">
                  <c:v>7.1449445765983805E-31</c:v>
                </c:pt>
                <c:pt idx="259">
                  <c:v>6.3895802448253778E-67</c:v>
                </c:pt>
                <c:pt idx="260">
                  <c:v>0.10184339918721154</c:v>
                </c:pt>
                <c:pt idx="261">
                  <c:v>7.2946277553144944E-41</c:v>
                </c:pt>
                <c:pt idx="262">
                  <c:v>3.896907155094687E-67</c:v>
                </c:pt>
                <c:pt idx="263">
                  <c:v>2.9223636225929233E-3</c:v>
                </c:pt>
                <c:pt idx="264">
                  <c:v>5.3619339891261818E-52</c:v>
                </c:pt>
                <c:pt idx="265">
                  <c:v>9.4407763555645143E-11</c:v>
                </c:pt>
                <c:pt idx="266">
                  <c:v>7.3210357587157577E-88</c:v>
                </c:pt>
                <c:pt idx="267">
                  <c:v>1.0589887444324084E-102</c:v>
                </c:pt>
                <c:pt idx="268">
                  <c:v>0.11906495052352283</c:v>
                </c:pt>
                <c:pt idx="269">
                  <c:v>8.9990328230697668E-118</c:v>
                </c:pt>
                <c:pt idx="270">
                  <c:v>1.2301232142027819E-75</c:v>
                </c:pt>
                <c:pt idx="271">
                  <c:v>1.7881901022659945E-48</c:v>
                </c:pt>
                <c:pt idx="272">
                  <c:v>1.2243526032490957E-11</c:v>
                </c:pt>
                <c:pt idx="273">
                  <c:v>7.7369484303406238E-4</c:v>
                </c:pt>
                <c:pt idx="274">
                  <c:v>4.1052370559738282E-176</c:v>
                </c:pt>
                <c:pt idx="275">
                  <c:v>3.6426188178805016E-18</c:v>
                </c:pt>
                <c:pt idx="276">
                  <c:v>1.3206980185435934E-34</c:v>
                </c:pt>
                <c:pt idx="277">
                  <c:v>2.1833920493422752E-15</c:v>
                </c:pt>
                <c:pt idx="278">
                  <c:v>9.839267844568577E-3</c:v>
                </c:pt>
                <c:pt idx="279">
                  <c:v>7.1757464412120662E-236</c:v>
                </c:pt>
                <c:pt idx="280">
                  <c:v>1.0058993024634103E-10</c:v>
                </c:pt>
                <c:pt idx="281">
                  <c:v>1.9322178843161904E-45</c:v>
                </c:pt>
                <c:pt idx="282">
                  <c:v>9.9420381793031E-66</c:v>
                </c:pt>
                <c:pt idx="283">
                  <c:v>5.6488287251083004E-12</c:v>
                </c:pt>
                <c:pt idx="284">
                  <c:v>3.6974478044326312E-2</c:v>
                </c:pt>
                <c:pt idx="285">
                  <c:v>2.6500459471659908E-119</c:v>
                </c:pt>
                <c:pt idx="286">
                  <c:v>9.0210361865654657E-20</c:v>
                </c:pt>
                <c:pt idx="287">
                  <c:v>3.6242336816881206E-3</c:v>
                </c:pt>
                <c:pt idx="288">
                  <c:v>2.5929521000097313E-46</c:v>
                </c:pt>
                <c:pt idx="289">
                  <c:v>1.3589122425005846E-24</c:v>
                </c:pt>
                <c:pt idx="290">
                  <c:v>7.8752486783157796E-146</c:v>
                </c:pt>
                <c:pt idx="291">
                  <c:v>1.2478914455873864E-17</c:v>
                </c:pt>
                <c:pt idx="292">
                  <c:v>2.9916573021551359E-59</c:v>
                </c:pt>
                <c:pt idx="293">
                  <c:v>5.4768898897287173E-17</c:v>
                </c:pt>
                <c:pt idx="294">
                  <c:v>2.232835104582738E-24</c:v>
                </c:pt>
                <c:pt idx="295">
                  <c:v>9.9245674825014529E-56</c:v>
                </c:pt>
                <c:pt idx="296">
                  <c:v>4.9470497509401901E-6</c:v>
                </c:pt>
                <c:pt idx="297">
                  <c:v>3.5661002522990893E-98</c:v>
                </c:pt>
                <c:pt idx="298">
                  <c:v>9.4791303375359019E-76</c:v>
                </c:pt>
                <c:pt idx="299">
                  <c:v>2.1663032887504502E-37</c:v>
                </c:pt>
                <c:pt idx="300">
                  <c:v>4.7907146321578359E-2</c:v>
                </c:pt>
                <c:pt idx="301">
                  <c:v>5.7341401273039452E-125</c:v>
                </c:pt>
                <c:pt idx="302">
                  <c:v>0</c:v>
                </c:pt>
                <c:pt idx="303">
                  <c:v>9.6145482175609444E-56</c:v>
                </c:pt>
                <c:pt idx="304">
                  <c:v>1.1577594205086856E-5</c:v>
                </c:pt>
                <c:pt idx="305">
                  <c:v>1.6910455539543498E-17</c:v>
                </c:pt>
                <c:pt idx="306">
                  <c:v>0</c:v>
                </c:pt>
                <c:pt idx="307">
                  <c:v>4.0407002223856569E-83</c:v>
                </c:pt>
                <c:pt idx="308">
                  <c:v>3.8976643394576539E-101</c:v>
                </c:pt>
                <c:pt idx="309">
                  <c:v>4.7645168571486458E-15</c:v>
                </c:pt>
                <c:pt idx="310">
                  <c:v>2.0828164059012971E-2</c:v>
                </c:pt>
                <c:pt idx="311">
                  <c:v>6.6396303257416923E-118</c:v>
                </c:pt>
                <c:pt idx="312">
                  <c:v>7.3200026029992377E-4</c:v>
                </c:pt>
                <c:pt idx="313">
                  <c:v>1.8421542113743698E-71</c:v>
                </c:pt>
                <c:pt idx="314">
                  <c:v>2.136129397120395E-18</c:v>
                </c:pt>
                <c:pt idx="315">
                  <c:v>8.3881105798478277E-185</c:v>
                </c:pt>
                <c:pt idx="316">
                  <c:v>2.6603364305510094E-57</c:v>
                </c:pt>
                <c:pt idx="317">
                  <c:v>3.1366112517026134E-6</c:v>
                </c:pt>
                <c:pt idx="318">
                  <c:v>4.836441417591914E-5</c:v>
                </c:pt>
                <c:pt idx="319">
                  <c:v>4.4916652686402096E-11</c:v>
                </c:pt>
                <c:pt idx="320">
                  <c:v>1.0427576605409575E-174</c:v>
                </c:pt>
                <c:pt idx="321">
                  <c:v>8.1449041764230009E-3</c:v>
                </c:pt>
                <c:pt idx="322">
                  <c:v>4.8715438178453381E-134</c:v>
                </c:pt>
                <c:pt idx="323">
                  <c:v>5.991275360923119E-14</c:v>
                </c:pt>
                <c:pt idx="324">
                  <c:v>1.3082313898356697E-74</c:v>
                </c:pt>
                <c:pt idx="325">
                  <c:v>1.3736730085519652E-21</c:v>
                </c:pt>
                <c:pt idx="326">
                  <c:v>2.7741663454983781E-20</c:v>
                </c:pt>
                <c:pt idx="327">
                  <c:v>1.5492376101491827E-51</c:v>
                </c:pt>
                <c:pt idx="328">
                  <c:v>3.2338031220779454E-175</c:v>
                </c:pt>
                <c:pt idx="329">
                  <c:v>1.2982644895661099E-47</c:v>
                </c:pt>
                <c:pt idx="330">
                  <c:v>7.7003210701283833E-62</c:v>
                </c:pt>
                <c:pt idx="331">
                  <c:v>2.3738208840639588E-9</c:v>
                </c:pt>
                <c:pt idx="332">
                  <c:v>7.9238511327364148E-32</c:v>
                </c:pt>
                <c:pt idx="333">
                  <c:v>1.662139508338432E-25</c:v>
                </c:pt>
                <c:pt idx="334">
                  <c:v>2.0426370931449424E-64</c:v>
                </c:pt>
                <c:pt idx="335">
                  <c:v>4.1687024047585276E-6</c:v>
                </c:pt>
                <c:pt idx="336">
                  <c:v>3.5775526328277309E-40</c:v>
                </c:pt>
                <c:pt idx="337">
                  <c:v>7.7761869828514428E-90</c:v>
                </c:pt>
                <c:pt idx="338">
                  <c:v>2.6102417478104575E-154</c:v>
                </c:pt>
                <c:pt idx="339">
                  <c:v>4.4125742470787543E-44</c:v>
                </c:pt>
                <c:pt idx="340">
                  <c:v>6.5363167661893199E-37</c:v>
                </c:pt>
                <c:pt idx="341">
                  <c:v>9.7570124874270362E-46</c:v>
                </c:pt>
                <c:pt idx="342">
                  <c:v>2.9350294226452623E-4</c:v>
                </c:pt>
                <c:pt idx="343">
                  <c:v>0</c:v>
                </c:pt>
                <c:pt idx="344">
                  <c:v>6.4676637846641313E-71</c:v>
                </c:pt>
                <c:pt idx="345">
                  <c:v>2.3050991997248318E-94</c:v>
                </c:pt>
                <c:pt idx="346">
                  <c:v>1.4399460365765661E-159</c:v>
                </c:pt>
                <c:pt idx="347">
                  <c:v>8.8123731151128998E-74</c:v>
                </c:pt>
                <c:pt idx="348">
                  <c:v>3.7618915823142685E-4</c:v>
                </c:pt>
                <c:pt idx="349">
                  <c:v>1.1071607302528618E-6</c:v>
                </c:pt>
                <c:pt idx="350">
                  <c:v>9.1308501641981399E-2</c:v>
                </c:pt>
                <c:pt idx="351">
                  <c:v>1.3481966863279833E-69</c:v>
                </c:pt>
                <c:pt idx="352">
                  <c:v>1.5898887018922836E-21</c:v>
                </c:pt>
                <c:pt idx="353">
                  <c:v>5.7927428390597991E-172</c:v>
                </c:pt>
                <c:pt idx="354">
                  <c:v>0</c:v>
                </c:pt>
                <c:pt idx="355">
                  <c:v>1.629860213339691E-16</c:v>
                </c:pt>
                <c:pt idx="356">
                  <c:v>2.2319474858382979E-86</c:v>
                </c:pt>
                <c:pt idx="357">
                  <c:v>2.4682577925253614E-2</c:v>
                </c:pt>
                <c:pt idx="358">
                  <c:v>4.8959328762765256E-67</c:v>
                </c:pt>
                <c:pt idx="359">
                  <c:v>6.1035661923919891E-167</c:v>
                </c:pt>
                <c:pt idx="360">
                  <c:v>3.6819182490711373E-2</c:v>
                </c:pt>
                <c:pt idx="361">
                  <c:v>1.9486027056831686E-5</c:v>
                </c:pt>
                <c:pt idx="362">
                  <c:v>8.1360704013948539E-101</c:v>
                </c:pt>
                <c:pt idx="363">
                  <c:v>0</c:v>
                </c:pt>
                <c:pt idx="364">
                  <c:v>1.5538478959114193E-258</c:v>
                </c:pt>
                <c:pt idx="365">
                  <c:v>0</c:v>
                </c:pt>
                <c:pt idx="366">
                  <c:v>1.5448035545737383E-169</c:v>
                </c:pt>
                <c:pt idx="367">
                  <c:v>1.1929541409319709E-31</c:v>
                </c:pt>
                <c:pt idx="368">
                  <c:v>8.1233471380189711E-188</c:v>
                </c:pt>
                <c:pt idx="369">
                  <c:v>1.6910455539543498E-17</c:v>
                </c:pt>
                <c:pt idx="370">
                  <c:v>1.8091191642142889E-53</c:v>
                </c:pt>
                <c:pt idx="371">
                  <c:v>5.5137824290164231E-117</c:v>
                </c:pt>
                <c:pt idx="372">
                  <c:v>5.3388877618354865E-40</c:v>
                </c:pt>
                <c:pt idx="373">
                  <c:v>4.043789548107483E-94</c:v>
                </c:pt>
                <c:pt idx="374">
                  <c:v>1.290982146983282E-4</c:v>
                </c:pt>
                <c:pt idx="375">
                  <c:v>4.95568927095347E-49</c:v>
                </c:pt>
                <c:pt idx="376">
                  <c:v>2.0570805745779671E-27</c:v>
                </c:pt>
                <c:pt idx="377">
                  <c:v>1.6771420992083813E-124</c:v>
                </c:pt>
                <c:pt idx="378">
                  <c:v>1.3609972710152534E-19</c:v>
                </c:pt>
                <c:pt idx="379">
                  <c:v>9.4457494146684269E-39</c:v>
                </c:pt>
                <c:pt idx="380">
                  <c:v>6.24892832550501E-238</c:v>
                </c:pt>
                <c:pt idx="381">
                  <c:v>0.13273782453449343</c:v>
                </c:pt>
                <c:pt idx="382">
                  <c:v>1.9290121793786846E-185</c:v>
                </c:pt>
                <c:pt idx="383">
                  <c:v>6.3218078303369293E-75</c:v>
                </c:pt>
                <c:pt idx="384">
                  <c:v>4.7178510696893947E-18</c:v>
                </c:pt>
                <c:pt idx="385">
                  <c:v>0</c:v>
                </c:pt>
                <c:pt idx="386">
                  <c:v>1.9422153601017765E-87</c:v>
                </c:pt>
                <c:pt idx="387">
                  <c:v>6.8720610227609423E-77</c:v>
                </c:pt>
                <c:pt idx="388">
                  <c:v>7.0932909488302838E-3</c:v>
                </c:pt>
                <c:pt idx="389">
                  <c:v>9.2111643533362964E-30</c:v>
                </c:pt>
                <c:pt idx="390">
                  <c:v>2.3938736285052856E-46</c:v>
                </c:pt>
                <c:pt idx="391">
                  <c:v>9.5310732305235524E-17</c:v>
                </c:pt>
                <c:pt idx="392">
                  <c:v>3.1419282669490874E-3</c:v>
                </c:pt>
                <c:pt idx="393">
                  <c:v>8.0720914396886632E-5</c:v>
                </c:pt>
                <c:pt idx="394">
                  <c:v>2.9929962695237159E-29</c:v>
                </c:pt>
                <c:pt idx="395">
                  <c:v>3.775161279273599E-24</c:v>
                </c:pt>
                <c:pt idx="396">
                  <c:v>1.1900008672967532E-219</c:v>
                </c:pt>
                <c:pt idx="397">
                  <c:v>1.54538281242375E-24</c:v>
                </c:pt>
                <c:pt idx="398">
                  <c:v>1.061495421850833E-118</c:v>
                </c:pt>
                <c:pt idx="399">
                  <c:v>4.7986412696427565E-80</c:v>
                </c:pt>
                <c:pt idx="400">
                  <c:v>2.082504810162E-159</c:v>
                </c:pt>
                <c:pt idx="401">
                  <c:v>1.001021999950045E-16</c:v>
                </c:pt>
                <c:pt idx="402">
                  <c:v>1.2471158410235152E-16</c:v>
                </c:pt>
                <c:pt idx="403">
                  <c:v>2.6837532575798386E-169</c:v>
                </c:pt>
                <c:pt idx="404">
                  <c:v>4.725737729462783E-50</c:v>
                </c:pt>
                <c:pt idx="405">
                  <c:v>2.6426543643533925E-10</c:v>
                </c:pt>
                <c:pt idx="406">
                  <c:v>0.12151547913318918</c:v>
                </c:pt>
                <c:pt idx="407">
                  <c:v>1.4963076857554915E-11</c:v>
                </c:pt>
                <c:pt idx="408">
                  <c:v>2.4898326682169609E-190</c:v>
                </c:pt>
                <c:pt idx="409">
                  <c:v>4.2698683949860059E-8</c:v>
                </c:pt>
                <c:pt idx="410">
                  <c:v>0</c:v>
                </c:pt>
                <c:pt idx="411">
                  <c:v>2.2744904524945471E-74</c:v>
                </c:pt>
                <c:pt idx="412">
                  <c:v>7.9051660268418512E-6</c:v>
                </c:pt>
                <c:pt idx="413">
                  <c:v>1.4856826769055025E-32</c:v>
                </c:pt>
                <c:pt idx="414">
                  <c:v>3.2220748671166299E-3</c:v>
                </c:pt>
                <c:pt idx="415">
                  <c:v>1.1943888045108483E-2</c:v>
                </c:pt>
                <c:pt idx="416">
                  <c:v>3.1983663074192665E-232</c:v>
                </c:pt>
                <c:pt idx="417">
                  <c:v>1.7187794228412967E-22</c:v>
                </c:pt>
                <c:pt idx="418">
                  <c:v>9.0688079155664902E-2</c:v>
                </c:pt>
                <c:pt idx="419">
                  <c:v>1.1836610725604782E-70</c:v>
                </c:pt>
                <c:pt idx="420">
                  <c:v>4.0782625126268659E-43</c:v>
                </c:pt>
                <c:pt idx="421">
                  <c:v>1.5617147607757393E-46</c:v>
                </c:pt>
                <c:pt idx="422">
                  <c:v>1.0923318794542119E-5</c:v>
                </c:pt>
                <c:pt idx="423">
                  <c:v>4.9797877671479832E-72</c:v>
                </c:pt>
                <c:pt idx="424">
                  <c:v>1.41695872852774E-117</c:v>
                </c:pt>
                <c:pt idx="425">
                  <c:v>1.587238598717462E-187</c:v>
                </c:pt>
                <c:pt idx="426">
                  <c:v>4.8479606478208784E-8</c:v>
                </c:pt>
                <c:pt idx="427">
                  <c:v>3.9117597244740132E-59</c:v>
                </c:pt>
                <c:pt idx="428">
                  <c:v>4.1618505832288377E-2</c:v>
                </c:pt>
                <c:pt idx="429">
                  <c:v>6.8619874891412728E-276</c:v>
                </c:pt>
                <c:pt idx="430">
                  <c:v>7.2733091920339294E-6</c:v>
                </c:pt>
                <c:pt idx="431">
                  <c:v>4.5494438367757399E-121</c:v>
                </c:pt>
                <c:pt idx="432">
                  <c:v>1.2327568909517329E-40</c:v>
                </c:pt>
                <c:pt idx="433">
                  <c:v>1.7734397721232716E-37</c:v>
                </c:pt>
                <c:pt idx="434">
                  <c:v>3.2120443093459136E-69</c:v>
                </c:pt>
                <c:pt idx="435">
                  <c:v>8.2293392315617394E-7</c:v>
                </c:pt>
                <c:pt idx="436">
                  <c:v>1.0487902851972735E-20</c:v>
                </c:pt>
                <c:pt idx="437">
                  <c:v>1.3146026287698276E-21</c:v>
                </c:pt>
                <c:pt idx="438">
                  <c:v>1.0507801041556319E-153</c:v>
                </c:pt>
                <c:pt idx="439">
                  <c:v>3.5278271007825263E-26</c:v>
                </c:pt>
                <c:pt idx="440">
                  <c:v>7.7531222258671602E-20</c:v>
                </c:pt>
                <c:pt idx="441">
                  <c:v>1.878329075766402E-120</c:v>
                </c:pt>
                <c:pt idx="442">
                  <c:v>2.8051751053287662E-107</c:v>
                </c:pt>
                <c:pt idx="443">
                  <c:v>2.1993712694762856E-143</c:v>
                </c:pt>
                <c:pt idx="444">
                  <c:v>1.37286532526558E-28</c:v>
                </c:pt>
                <c:pt idx="445">
                  <c:v>6.812736186634423E-257</c:v>
                </c:pt>
                <c:pt idx="446">
                  <c:v>2.6595889696333123E-17</c:v>
                </c:pt>
                <c:pt idx="447">
                  <c:v>1.9133405927065163E-66</c:v>
                </c:pt>
                <c:pt idx="448">
                  <c:v>1.7284680138398792E-24</c:v>
                </c:pt>
                <c:pt idx="449">
                  <c:v>2.5617601382042624E-17</c:v>
                </c:pt>
                <c:pt idx="450">
                  <c:v>3.4845663800473266E-7</c:v>
                </c:pt>
                <c:pt idx="451">
                  <c:v>1.6820852484850305E-50</c:v>
                </c:pt>
                <c:pt idx="452">
                  <c:v>0.12131326991274595</c:v>
                </c:pt>
                <c:pt idx="453">
                  <c:v>5.1596840134245778E-11</c:v>
                </c:pt>
                <c:pt idx="454">
                  <c:v>3.9807819723324285E-50</c:v>
                </c:pt>
                <c:pt idx="455">
                  <c:v>1.4520331215693427E-42</c:v>
                </c:pt>
                <c:pt idx="456">
                  <c:v>4.2955793517501992E-2</c:v>
                </c:pt>
                <c:pt idx="457">
                  <c:v>4.5056059381489767E-4</c:v>
                </c:pt>
                <c:pt idx="458">
                  <c:v>6.2154934666507657E-7</c:v>
                </c:pt>
                <c:pt idx="459">
                  <c:v>2.5172515135491236E-12</c:v>
                </c:pt>
                <c:pt idx="460">
                  <c:v>1.8699146955422585E-58</c:v>
                </c:pt>
                <c:pt idx="461">
                  <c:v>9.1633986940877813E-6</c:v>
                </c:pt>
                <c:pt idx="462">
                  <c:v>4.3955768540552285E-62</c:v>
                </c:pt>
                <c:pt idx="463">
                  <c:v>7.1084519392615078E-48</c:v>
                </c:pt>
                <c:pt idx="464">
                  <c:v>5.2568956219736149E-6</c:v>
                </c:pt>
                <c:pt idx="465">
                  <c:v>1.2945964492395621E-146</c:v>
                </c:pt>
                <c:pt idx="466">
                  <c:v>4.5948388203858908E-25</c:v>
                </c:pt>
                <c:pt idx="467">
                  <c:v>1.6091712542886456E-2</c:v>
                </c:pt>
                <c:pt idx="468">
                  <c:v>3.5038823885191286E-18</c:v>
                </c:pt>
                <c:pt idx="469">
                  <c:v>5.9777933285141173E-2</c:v>
                </c:pt>
                <c:pt idx="470">
                  <c:v>1.5310091004130969E-222</c:v>
                </c:pt>
                <c:pt idx="471">
                  <c:v>2.5589692743071816E-131</c:v>
                </c:pt>
                <c:pt idx="472">
                  <c:v>7.0022173462328599E-10</c:v>
                </c:pt>
                <c:pt idx="473">
                  <c:v>5.5970601675995536E-21</c:v>
                </c:pt>
                <c:pt idx="474">
                  <c:v>6.6965621317744695E-3</c:v>
                </c:pt>
                <c:pt idx="475">
                  <c:v>1.0429399391640579E-47</c:v>
                </c:pt>
                <c:pt idx="476">
                  <c:v>1.5590725593151339E-20</c:v>
                </c:pt>
                <c:pt idx="477">
                  <c:v>9.1734899325648393E-62</c:v>
                </c:pt>
                <c:pt idx="478">
                  <c:v>8.9341784862026E-2</c:v>
                </c:pt>
                <c:pt idx="479">
                  <c:v>2.8071796935565463E-3</c:v>
                </c:pt>
                <c:pt idx="480">
                  <c:v>6.9481163314513414E-2</c:v>
                </c:pt>
                <c:pt idx="481">
                  <c:v>1.1710398645220253E-85</c:v>
                </c:pt>
                <c:pt idx="482">
                  <c:v>3.0175127521926274E-159</c:v>
                </c:pt>
                <c:pt idx="483">
                  <c:v>7.4490237341522833E-131</c:v>
                </c:pt>
                <c:pt idx="484">
                  <c:v>7.7104906089426534E-12</c:v>
                </c:pt>
                <c:pt idx="485">
                  <c:v>7.5149452481291454E-39</c:v>
                </c:pt>
                <c:pt idx="486">
                  <c:v>3.9706599549498003E-3</c:v>
                </c:pt>
                <c:pt idx="487">
                  <c:v>3.8944561777284014E-141</c:v>
                </c:pt>
                <c:pt idx="488">
                  <c:v>2.6360791629207943E-48</c:v>
                </c:pt>
                <c:pt idx="489">
                  <c:v>2.0291588169151818E-40</c:v>
                </c:pt>
                <c:pt idx="490">
                  <c:v>1.4588516935153787E-2</c:v>
                </c:pt>
                <c:pt idx="491">
                  <c:v>5.9746553824743237E-57</c:v>
                </c:pt>
                <c:pt idx="492">
                  <c:v>1.3563882888623815E-33</c:v>
                </c:pt>
                <c:pt idx="493">
                  <c:v>1.4372515533933366E-19</c:v>
                </c:pt>
                <c:pt idx="494">
                  <c:v>1.9585846475906013E-247</c:v>
                </c:pt>
                <c:pt idx="495">
                  <c:v>1.5378283494976993E-13</c:v>
                </c:pt>
                <c:pt idx="496">
                  <c:v>4.0414982558115798E-77</c:v>
                </c:pt>
                <c:pt idx="497">
                  <c:v>5.3008859745728951E-8</c:v>
                </c:pt>
                <c:pt idx="498">
                  <c:v>1.2639469983706927E-17</c:v>
                </c:pt>
                <c:pt idx="499">
                  <c:v>2.1674076281407369E-27</c:v>
                </c:pt>
                <c:pt idx="500">
                  <c:v>5.1452311290334432E-7</c:v>
                </c:pt>
                <c:pt idx="501">
                  <c:v>0</c:v>
                </c:pt>
                <c:pt idx="502">
                  <c:v>3.1779633891239263E-78</c:v>
                </c:pt>
                <c:pt idx="503">
                  <c:v>1.2901274487713658E-2</c:v>
                </c:pt>
                <c:pt idx="504">
                  <c:v>6.4875403262782762E-105</c:v>
                </c:pt>
                <c:pt idx="505">
                  <c:v>7.1603789003530755E-9</c:v>
                </c:pt>
                <c:pt idx="506">
                  <c:v>1.5204150149727079E-24</c:v>
                </c:pt>
                <c:pt idx="507">
                  <c:v>2.5353574259701072E-160</c:v>
                </c:pt>
                <c:pt idx="508">
                  <c:v>3.3174530280581994E-62</c:v>
                </c:pt>
                <c:pt idx="509">
                  <c:v>3.2894914535121821E-99</c:v>
                </c:pt>
                <c:pt idx="510">
                  <c:v>2.6899427477762685E-10</c:v>
                </c:pt>
                <c:pt idx="511">
                  <c:v>9.9775519029787203E-33</c:v>
                </c:pt>
                <c:pt idx="512">
                  <c:v>1.7077168259473462E-4</c:v>
                </c:pt>
                <c:pt idx="513">
                  <c:v>3.9914077641928825E-10</c:v>
                </c:pt>
                <c:pt idx="514">
                  <c:v>2.6131367186834717E-19</c:v>
                </c:pt>
                <c:pt idx="515">
                  <c:v>2.3821285505126769E-210</c:v>
                </c:pt>
                <c:pt idx="516">
                  <c:v>5.2246842798768927E-131</c:v>
                </c:pt>
                <c:pt idx="517">
                  <c:v>9.1940408919949531E-13</c:v>
                </c:pt>
                <c:pt idx="518">
                  <c:v>2.1105802019742533E-81</c:v>
                </c:pt>
                <c:pt idx="519">
                  <c:v>0.10106592570429065</c:v>
                </c:pt>
                <c:pt idx="520">
                  <c:v>2.0554617929827459E-26</c:v>
                </c:pt>
                <c:pt idx="521">
                  <c:v>4.4229017779204792E-40</c:v>
                </c:pt>
                <c:pt idx="522">
                  <c:v>4.754790828451154E-230</c:v>
                </c:pt>
                <c:pt idx="523">
                  <c:v>3.6322266188367894E-12</c:v>
                </c:pt>
                <c:pt idx="524">
                  <c:v>1.9519481112399862E-90</c:v>
                </c:pt>
                <c:pt idx="525">
                  <c:v>2.0901292294401458E-22</c:v>
                </c:pt>
                <c:pt idx="526">
                  <c:v>1.5013550541248643E-100</c:v>
                </c:pt>
                <c:pt idx="527">
                  <c:v>2.2116496835960044E-2</c:v>
                </c:pt>
                <c:pt idx="528">
                  <c:v>7.9165309104731944E-104</c:v>
                </c:pt>
                <c:pt idx="529">
                  <c:v>2.3487808132573357E-25</c:v>
                </c:pt>
                <c:pt idx="530">
                  <c:v>2.3560415097364899E-10</c:v>
                </c:pt>
                <c:pt idx="531">
                  <c:v>0.10357248853493732</c:v>
                </c:pt>
                <c:pt idx="532">
                  <c:v>2.3214465668828746E-21</c:v>
                </c:pt>
                <c:pt idx="533">
                  <c:v>1.6399702411758805E-35</c:v>
                </c:pt>
                <c:pt idx="534">
                  <c:v>6.5390102371538203E-113</c:v>
                </c:pt>
                <c:pt idx="535">
                  <c:v>7.8479478410412525E-86</c:v>
                </c:pt>
                <c:pt idx="536">
                  <c:v>1.5439183004144223E-124</c:v>
                </c:pt>
                <c:pt idx="537">
                  <c:v>4.9969295090960869E-60</c:v>
                </c:pt>
                <c:pt idx="538">
                  <c:v>4.6839751769360882E-71</c:v>
                </c:pt>
                <c:pt idx="539">
                  <c:v>1.3189216111088312E-10</c:v>
                </c:pt>
                <c:pt idx="540">
                  <c:v>0.13251378598454627</c:v>
                </c:pt>
                <c:pt idx="541">
                  <c:v>1.3731450026182052E-11</c:v>
                </c:pt>
                <c:pt idx="542">
                  <c:v>6.4746535834399913E-12</c:v>
                </c:pt>
                <c:pt idx="543">
                  <c:v>0.10676001494096385</c:v>
                </c:pt>
                <c:pt idx="544">
                  <c:v>5.6562372834844251E-109</c:v>
                </c:pt>
                <c:pt idx="545">
                  <c:v>3.1405303413755094E-36</c:v>
                </c:pt>
                <c:pt idx="546">
                  <c:v>2.259038527459347E-9</c:v>
                </c:pt>
                <c:pt idx="547">
                  <c:v>1.6060648045280547E-9</c:v>
                </c:pt>
                <c:pt idx="548">
                  <c:v>6.2369368742618411E-3</c:v>
                </c:pt>
                <c:pt idx="549">
                  <c:v>2.036819007518109E-21</c:v>
                </c:pt>
                <c:pt idx="550">
                  <c:v>1.53805277521838E-218</c:v>
                </c:pt>
                <c:pt idx="551">
                  <c:v>3.5541221543383062E-14</c:v>
                </c:pt>
                <c:pt idx="552">
                  <c:v>2.6819244947247736E-29</c:v>
                </c:pt>
                <c:pt idx="553">
                  <c:v>6.9762469050171817E-13</c:v>
                </c:pt>
                <c:pt idx="554">
                  <c:v>4.4889779510526955E-100</c:v>
                </c:pt>
                <c:pt idx="555">
                  <c:v>1.1943888045108483E-2</c:v>
                </c:pt>
                <c:pt idx="556">
                  <c:v>2.6878495771012032E-72</c:v>
                </c:pt>
                <c:pt idx="557">
                  <c:v>2.0624311697838098E-10</c:v>
                </c:pt>
                <c:pt idx="558">
                  <c:v>1.47458494210482E-35</c:v>
                </c:pt>
                <c:pt idx="559">
                  <c:v>1.1272002994225898E-59</c:v>
                </c:pt>
                <c:pt idx="560">
                  <c:v>1.1543193035428028E-98</c:v>
                </c:pt>
                <c:pt idx="561">
                  <c:v>1.635146646401969E-93</c:v>
                </c:pt>
                <c:pt idx="562">
                  <c:v>2.7969480415477406E-3</c:v>
                </c:pt>
                <c:pt idx="563">
                  <c:v>9.5198171408731012E-3</c:v>
                </c:pt>
                <c:pt idx="564">
                  <c:v>1.0169353076090761E-282</c:v>
                </c:pt>
                <c:pt idx="565">
                  <c:v>4.6448977460379749E-12</c:v>
                </c:pt>
                <c:pt idx="566">
                  <c:v>4.7796526851288441E-21</c:v>
                </c:pt>
                <c:pt idx="567">
                  <c:v>7.2992072254465339E-7</c:v>
                </c:pt>
                <c:pt idx="568">
                  <c:v>1.7905842601483607E-29</c:v>
                </c:pt>
                <c:pt idx="569">
                  <c:v>4.4505711232105273E-11</c:v>
                </c:pt>
                <c:pt idx="570">
                  <c:v>1.6284278349272148E-159</c:v>
                </c:pt>
                <c:pt idx="571">
                  <c:v>4.9719655916809823E-48</c:v>
                </c:pt>
                <c:pt idx="572">
                  <c:v>9.0921006041700607E-99</c:v>
                </c:pt>
                <c:pt idx="573">
                  <c:v>7.0707501307633426E-3</c:v>
                </c:pt>
                <c:pt idx="574">
                  <c:v>1.1522227694065674E-10</c:v>
                </c:pt>
                <c:pt idx="575">
                  <c:v>6.5052325984133316E-3</c:v>
                </c:pt>
                <c:pt idx="576">
                  <c:v>2.0004472656163724E-28</c:v>
                </c:pt>
                <c:pt idx="577">
                  <c:v>6.5262636704419997E-3</c:v>
                </c:pt>
                <c:pt idx="578">
                  <c:v>7.1830488834124261E-62</c:v>
                </c:pt>
                <c:pt idx="579">
                  <c:v>1.7508392370553608E-98</c:v>
                </c:pt>
                <c:pt idx="580">
                  <c:v>4.8368856084199758E-36</c:v>
                </c:pt>
                <c:pt idx="581">
                  <c:v>2.776995274670014E-2</c:v>
                </c:pt>
                <c:pt idx="582">
                  <c:v>9.067475020813994E-8</c:v>
                </c:pt>
                <c:pt idx="583">
                  <c:v>8.9925334206017112E-88</c:v>
                </c:pt>
                <c:pt idx="584">
                  <c:v>8.1702346628905586E-3</c:v>
                </c:pt>
                <c:pt idx="585">
                  <c:v>6.3432924609488633E-26</c:v>
                </c:pt>
                <c:pt idx="586">
                  <c:v>1.4230388979868933E-2</c:v>
                </c:pt>
                <c:pt idx="587">
                  <c:v>5.4143259355890552E-3</c:v>
                </c:pt>
                <c:pt idx="588">
                  <c:v>4.4505005834690239E-83</c:v>
                </c:pt>
                <c:pt idx="589">
                  <c:v>1.6950759854126531E-7</c:v>
                </c:pt>
                <c:pt idx="590">
                  <c:v>1.4754278983124655E-122</c:v>
                </c:pt>
                <c:pt idx="591">
                  <c:v>4.9427980058309755E-36</c:v>
                </c:pt>
                <c:pt idx="592">
                  <c:v>1.2397339601911178E-21</c:v>
                </c:pt>
                <c:pt idx="593">
                  <c:v>5.2814891401078986E-113</c:v>
                </c:pt>
                <c:pt idx="594">
                  <c:v>1.7261216696469223E-68</c:v>
                </c:pt>
                <c:pt idx="595">
                  <c:v>6.3293311009021247E-80</c:v>
                </c:pt>
                <c:pt idx="596">
                  <c:v>0</c:v>
                </c:pt>
                <c:pt idx="597">
                  <c:v>3.7582757626706633E-8</c:v>
                </c:pt>
                <c:pt idx="598">
                  <c:v>0.12835993020424905</c:v>
                </c:pt>
                <c:pt idx="599">
                  <c:v>1.7362451045198551E-60</c:v>
                </c:pt>
                <c:pt idx="600">
                  <c:v>1.8573536394742107E-178</c:v>
                </c:pt>
                <c:pt idx="601">
                  <c:v>7.4338845014294029E-191</c:v>
                </c:pt>
                <c:pt idx="602">
                  <c:v>1.4363444071500826E-12</c:v>
                </c:pt>
                <c:pt idx="603">
                  <c:v>6.4878201969821942E-222</c:v>
                </c:pt>
                <c:pt idx="604">
                  <c:v>1.442781801641234E-118</c:v>
                </c:pt>
                <c:pt idx="605">
                  <c:v>7.3113080812013814E-2</c:v>
                </c:pt>
                <c:pt idx="606">
                  <c:v>1.5310091004130969E-222</c:v>
                </c:pt>
                <c:pt idx="607">
                  <c:v>2.7613489298695004E-100</c:v>
                </c:pt>
                <c:pt idx="608">
                  <c:v>2.7571550261556431E-89</c:v>
                </c:pt>
                <c:pt idx="609">
                  <c:v>1.1068886757822862E-30</c:v>
                </c:pt>
                <c:pt idx="610">
                  <c:v>2.524826643781741E-46</c:v>
                </c:pt>
                <c:pt idx="611">
                  <c:v>2.874273145259035E-6</c:v>
                </c:pt>
                <c:pt idx="612">
                  <c:v>7.3002153331619572E-29</c:v>
                </c:pt>
                <c:pt idx="613">
                  <c:v>7.4206406617423873E-38</c:v>
                </c:pt>
                <c:pt idx="614">
                  <c:v>0.13151485856952314</c:v>
                </c:pt>
                <c:pt idx="615">
                  <c:v>7.8066842563238572E-68</c:v>
                </c:pt>
                <c:pt idx="616">
                  <c:v>3.6896780427803859E-2</c:v>
                </c:pt>
                <c:pt idx="617">
                  <c:v>1.9684026849416797E-245</c:v>
                </c:pt>
                <c:pt idx="618">
                  <c:v>6.8277223330553401E-7</c:v>
                </c:pt>
                <c:pt idx="619">
                  <c:v>2.0376520411599363E-122</c:v>
                </c:pt>
                <c:pt idx="620">
                  <c:v>2.5860423412387323E-7</c:v>
                </c:pt>
                <c:pt idx="621">
                  <c:v>2.8510161653334681E-7</c:v>
                </c:pt>
                <c:pt idx="622">
                  <c:v>5.7223690262617623E-100</c:v>
                </c:pt>
                <c:pt idx="623">
                  <c:v>5.2889184433914751E-34</c:v>
                </c:pt>
                <c:pt idx="624">
                  <c:v>7.9239680495262592E-44</c:v>
                </c:pt>
                <c:pt idx="625">
                  <c:v>5.1145590546193357E-115</c:v>
                </c:pt>
                <c:pt idx="626">
                  <c:v>8.6475679861766923E-13</c:v>
                </c:pt>
                <c:pt idx="627">
                  <c:v>1.9936041859339374E-54</c:v>
                </c:pt>
                <c:pt idx="628">
                  <c:v>6.2420431335796895E-16</c:v>
                </c:pt>
                <c:pt idx="629">
                  <c:v>7.250758306622139E-7</c:v>
                </c:pt>
                <c:pt idx="630">
                  <c:v>1.0706193173600666E-254</c:v>
                </c:pt>
                <c:pt idx="631">
                  <c:v>1.2981469105296883E-39</c:v>
                </c:pt>
                <c:pt idx="632">
                  <c:v>4.725737729462783E-50</c:v>
                </c:pt>
                <c:pt idx="633">
                  <c:v>0.11009366491948276</c:v>
                </c:pt>
                <c:pt idx="634">
                  <c:v>2.6634882808442776E-5</c:v>
                </c:pt>
                <c:pt idx="635">
                  <c:v>3.9214561353888816E-104</c:v>
                </c:pt>
                <c:pt idx="636">
                  <c:v>1.2899232282499462E-110</c:v>
                </c:pt>
                <c:pt idx="637">
                  <c:v>3.1439893910016915E-171</c:v>
                </c:pt>
                <c:pt idx="638">
                  <c:v>0.13281426385102993</c:v>
                </c:pt>
                <c:pt idx="639">
                  <c:v>7.3042336865438486E-18</c:v>
                </c:pt>
                <c:pt idx="640">
                  <c:v>2.0510973414306628E-3</c:v>
                </c:pt>
                <c:pt idx="641">
                  <c:v>1.5843394214087421E-52</c:v>
                </c:pt>
                <c:pt idx="642">
                  <c:v>3.0574061273248356E-21</c:v>
                </c:pt>
                <c:pt idx="643">
                  <c:v>2.3564336383661256E-30</c:v>
                </c:pt>
                <c:pt idx="644">
                  <c:v>8.8729821749122659E-9</c:v>
                </c:pt>
                <c:pt idx="645">
                  <c:v>2.7412703993078307E-202</c:v>
                </c:pt>
                <c:pt idx="646">
                  <c:v>3.9499002994222727E-51</c:v>
                </c:pt>
                <c:pt idx="647">
                  <c:v>2.154292870386343E-148</c:v>
                </c:pt>
                <c:pt idx="648">
                  <c:v>1.0487902851972735E-20</c:v>
                </c:pt>
                <c:pt idx="649">
                  <c:v>1.0668601599615937E-204</c:v>
                </c:pt>
                <c:pt idx="650">
                  <c:v>4.7863734559547309E-135</c:v>
                </c:pt>
                <c:pt idx="651">
                  <c:v>1.7692052889715092E-78</c:v>
                </c:pt>
                <c:pt idx="652">
                  <c:v>7.7369484303406238E-4</c:v>
                </c:pt>
                <c:pt idx="653">
                  <c:v>2.6133239958209532E-2</c:v>
                </c:pt>
                <c:pt idx="654">
                  <c:v>4.0958243775500974E-2</c:v>
                </c:pt>
                <c:pt idx="655">
                  <c:v>2.2925652926979178E-5</c:v>
                </c:pt>
                <c:pt idx="656">
                  <c:v>1.2556132390487548E-5</c:v>
                </c:pt>
                <c:pt idx="657">
                  <c:v>1.3559769993520708E-15</c:v>
                </c:pt>
                <c:pt idx="658">
                  <c:v>6.4262831998126572E-8</c:v>
                </c:pt>
                <c:pt idx="659">
                  <c:v>3.3198745427016965E-91</c:v>
                </c:pt>
                <c:pt idx="660">
                  <c:v>8.3390850598791614E-7</c:v>
                </c:pt>
                <c:pt idx="661">
                  <c:v>2.9835621580666758E-111</c:v>
                </c:pt>
                <c:pt idx="662">
                  <c:v>1.3217394751345064E-11</c:v>
                </c:pt>
                <c:pt idx="663">
                  <c:v>1.1503489587769027E-2</c:v>
                </c:pt>
                <c:pt idx="664">
                  <c:v>3.5985541230808497E-3</c:v>
                </c:pt>
                <c:pt idx="665">
                  <c:v>7.796999438425308E-3</c:v>
                </c:pt>
                <c:pt idx="666">
                  <c:v>0.13058898968931212</c:v>
                </c:pt>
                <c:pt idx="667">
                  <c:v>1.7247077962520584E-3</c:v>
                </c:pt>
                <c:pt idx="668">
                  <c:v>2.4526678587736131E-146</c:v>
                </c:pt>
                <c:pt idx="669">
                  <c:v>6.4660440506065446E-28</c:v>
                </c:pt>
                <c:pt idx="670">
                  <c:v>1.2609878101915379E-225</c:v>
                </c:pt>
                <c:pt idx="671">
                  <c:v>3.2655801968869171E-23</c:v>
                </c:pt>
                <c:pt idx="672">
                  <c:v>9.5498182408965862E-2</c:v>
                </c:pt>
                <c:pt idx="673">
                  <c:v>2.8454300311007138E-11</c:v>
                </c:pt>
                <c:pt idx="674">
                  <c:v>2.2885620650176764E-4</c:v>
                </c:pt>
                <c:pt idx="675">
                  <c:v>4.2561671176966936E-156</c:v>
                </c:pt>
                <c:pt idx="676">
                  <c:v>1.0819367663879535E-2</c:v>
                </c:pt>
                <c:pt idx="677">
                  <c:v>6.3943532153466279E-5</c:v>
                </c:pt>
                <c:pt idx="678">
                  <c:v>3.4754293117571481E-231</c:v>
                </c:pt>
                <c:pt idx="679">
                  <c:v>0.11772851534825117</c:v>
                </c:pt>
                <c:pt idx="680">
                  <c:v>0</c:v>
                </c:pt>
                <c:pt idx="681">
                  <c:v>3.9887342648231088E-20</c:v>
                </c:pt>
                <c:pt idx="682">
                  <c:v>0.13173501501674431</c:v>
                </c:pt>
                <c:pt idx="683">
                  <c:v>0</c:v>
                </c:pt>
                <c:pt idx="684">
                  <c:v>5.9806198778218366E-29</c:v>
                </c:pt>
                <c:pt idx="685">
                  <c:v>1.3245758851098085E-15</c:v>
                </c:pt>
                <c:pt idx="686">
                  <c:v>2.9578704542702433E-188</c:v>
                </c:pt>
                <c:pt idx="687">
                  <c:v>7.0024921424909292E-42</c:v>
                </c:pt>
                <c:pt idx="688">
                  <c:v>7.3914394425048796E-3</c:v>
                </c:pt>
                <c:pt idx="689">
                  <c:v>4.7264771418960905E-27</c:v>
                </c:pt>
                <c:pt idx="690">
                  <c:v>4.8174781040535596E-2</c:v>
                </c:pt>
                <c:pt idx="691">
                  <c:v>2.6347392089994511E-47</c:v>
                </c:pt>
                <c:pt idx="692">
                  <c:v>0.12382024845480158</c:v>
                </c:pt>
                <c:pt idx="693">
                  <c:v>3.1662440907771939E-50</c:v>
                </c:pt>
                <c:pt idx="694">
                  <c:v>1.9296317119924765E-2</c:v>
                </c:pt>
                <c:pt idx="695">
                  <c:v>9.8483866463332993E-5</c:v>
                </c:pt>
                <c:pt idx="696">
                  <c:v>1.2590399866693359E-9</c:v>
                </c:pt>
                <c:pt idx="697">
                  <c:v>8.3404576992775594E-118</c:v>
                </c:pt>
                <c:pt idx="698">
                  <c:v>1.4783841839614987E-211</c:v>
                </c:pt>
                <c:pt idx="699">
                  <c:v>1.3599790690745916E-39</c:v>
                </c:pt>
                <c:pt idx="700">
                  <c:v>3.5443690861863931E-115</c:v>
                </c:pt>
                <c:pt idx="701">
                  <c:v>0.11409779067730691</c:v>
                </c:pt>
                <c:pt idx="702">
                  <c:v>1.1628868870975244E-87</c:v>
                </c:pt>
                <c:pt idx="703">
                  <c:v>5.801092627289897E-84</c:v>
                </c:pt>
                <c:pt idx="704">
                  <c:v>1.5631622010658067E-128</c:v>
                </c:pt>
                <c:pt idx="705">
                  <c:v>3.8857180962331379E-2</c:v>
                </c:pt>
                <c:pt idx="706">
                  <c:v>1.6565088364674577E-76</c:v>
                </c:pt>
                <c:pt idx="707">
                  <c:v>4.1618505832288377E-2</c:v>
                </c:pt>
                <c:pt idx="708">
                  <c:v>3.8616138581107016E-5</c:v>
                </c:pt>
                <c:pt idx="709">
                  <c:v>1.6915585014851862E-5</c:v>
                </c:pt>
                <c:pt idx="710">
                  <c:v>5.8822380873207247E-16</c:v>
                </c:pt>
                <c:pt idx="711">
                  <c:v>7.808544498279126E-13</c:v>
                </c:pt>
                <c:pt idx="712">
                  <c:v>5.8501888282496591E-2</c:v>
                </c:pt>
                <c:pt idx="713">
                  <c:v>4.8085927033757657E-2</c:v>
                </c:pt>
                <c:pt idx="714">
                  <c:v>2.1764417831774153E-34</c:v>
                </c:pt>
                <c:pt idx="715">
                  <c:v>1.2582975060776141E-109</c:v>
                </c:pt>
                <c:pt idx="716">
                  <c:v>2.5760257446779553E-45</c:v>
                </c:pt>
                <c:pt idx="717">
                  <c:v>3.0885819392729015E-4</c:v>
                </c:pt>
                <c:pt idx="718">
                  <c:v>6.4424783848013815E-3</c:v>
                </c:pt>
                <c:pt idx="719">
                  <c:v>2.3510719314560367E-76</c:v>
                </c:pt>
                <c:pt idx="720">
                  <c:v>8.1956112153729391E-53</c:v>
                </c:pt>
                <c:pt idx="721">
                  <c:v>8.4464212306843056E-54</c:v>
                </c:pt>
                <c:pt idx="722">
                  <c:v>2.6341127191933818E-5</c:v>
                </c:pt>
                <c:pt idx="723">
                  <c:v>3.775161279273599E-24</c:v>
                </c:pt>
                <c:pt idx="724">
                  <c:v>8.2444169062891648E-2</c:v>
                </c:pt>
                <c:pt idx="725">
                  <c:v>0.1263195407724565</c:v>
                </c:pt>
                <c:pt idx="726">
                  <c:v>1.8777391019430152E-33</c:v>
                </c:pt>
                <c:pt idx="727">
                  <c:v>1.2528731932679401E-74</c:v>
                </c:pt>
                <c:pt idx="728">
                  <c:v>2.1036822265024335E-42</c:v>
                </c:pt>
                <c:pt idx="729">
                  <c:v>7.0224155821238803E-5</c:v>
                </c:pt>
                <c:pt idx="730">
                  <c:v>8.634695084625614E-4</c:v>
                </c:pt>
                <c:pt idx="731">
                  <c:v>1.0479754445407549E-28</c:v>
                </c:pt>
                <c:pt idx="732">
                  <c:v>2.967628385492023E-2</c:v>
                </c:pt>
                <c:pt idx="733">
                  <c:v>2.3506390155788195E-61</c:v>
                </c:pt>
                <c:pt idx="734">
                  <c:v>1.3498119390524348E-4</c:v>
                </c:pt>
                <c:pt idx="735">
                  <c:v>3.0267769177349147E-82</c:v>
                </c:pt>
                <c:pt idx="736">
                  <c:v>2.1224726697666994E-3</c:v>
                </c:pt>
                <c:pt idx="737">
                  <c:v>4.3232423368878835E-59</c:v>
                </c:pt>
                <c:pt idx="738">
                  <c:v>8.6007747910825369E-2</c:v>
                </c:pt>
                <c:pt idx="739">
                  <c:v>2.0742424122410263E-29</c:v>
                </c:pt>
                <c:pt idx="740">
                  <c:v>1.3380037721855339E-51</c:v>
                </c:pt>
                <c:pt idx="741">
                  <c:v>7.1175591186820242E-97</c:v>
                </c:pt>
                <c:pt idx="742">
                  <c:v>2.8598256121377492E-140</c:v>
                </c:pt>
                <c:pt idx="743">
                  <c:v>1.3465783385843419E-61</c:v>
                </c:pt>
                <c:pt idx="744">
                  <c:v>1.6284455677707508E-137</c:v>
                </c:pt>
                <c:pt idx="745">
                  <c:v>1.19221585787068E-166</c:v>
                </c:pt>
                <c:pt idx="746">
                  <c:v>3.5243707408700259E-45</c:v>
                </c:pt>
                <c:pt idx="747">
                  <c:v>9.9886843793293616E-9</c:v>
                </c:pt>
                <c:pt idx="748">
                  <c:v>0</c:v>
                </c:pt>
                <c:pt idx="749">
                  <c:v>8.1043087467152115E-36</c:v>
                </c:pt>
                <c:pt idx="750">
                  <c:v>1.3525054264260301E-300</c:v>
                </c:pt>
                <c:pt idx="751">
                  <c:v>1.0569995763971901E-4</c:v>
                </c:pt>
                <c:pt idx="752">
                  <c:v>8.6433737432293561E-14</c:v>
                </c:pt>
                <c:pt idx="753">
                  <c:v>1.834812352331131E-144</c:v>
                </c:pt>
                <c:pt idx="754">
                  <c:v>1.9516088449186052E-3</c:v>
                </c:pt>
                <c:pt idx="755">
                  <c:v>3.4115374711653724E-26</c:v>
                </c:pt>
                <c:pt idx="756">
                  <c:v>4.8044115701943053E-30</c:v>
                </c:pt>
                <c:pt idx="757">
                  <c:v>7.2246920574020221E-155</c:v>
                </c:pt>
                <c:pt idx="758">
                  <c:v>6.409932309444713E-45</c:v>
                </c:pt>
                <c:pt idx="759">
                  <c:v>1.4282167429256309E-9</c:v>
                </c:pt>
                <c:pt idx="760">
                  <c:v>5.1158402051423855E-224</c:v>
                </c:pt>
                <c:pt idx="761">
                  <c:v>5.5498048033216559E-58</c:v>
                </c:pt>
                <c:pt idx="762">
                  <c:v>7.6074108741242758E-99</c:v>
                </c:pt>
                <c:pt idx="763">
                  <c:v>6.3405371774166289E-19</c:v>
                </c:pt>
                <c:pt idx="764">
                  <c:v>0</c:v>
                </c:pt>
                <c:pt idx="765">
                  <c:v>6.9959506622410549E-52</c:v>
                </c:pt>
                <c:pt idx="766">
                  <c:v>2.81121923133857E-226</c:v>
                </c:pt>
                <c:pt idx="767">
                  <c:v>1.2013212721336947E-17</c:v>
                </c:pt>
                <c:pt idx="768">
                  <c:v>5.2515239519664991E-57</c:v>
                </c:pt>
                <c:pt idx="769">
                  <c:v>8.0685471559334976E-8</c:v>
                </c:pt>
                <c:pt idx="770">
                  <c:v>1.6710087479782815E-56</c:v>
                </c:pt>
                <c:pt idx="771">
                  <c:v>1.1051306401992133E-5</c:v>
                </c:pt>
                <c:pt idx="772">
                  <c:v>3.2430890401821687E-33</c:v>
                </c:pt>
                <c:pt idx="773">
                  <c:v>1.0099694341633187E-6</c:v>
                </c:pt>
                <c:pt idx="774">
                  <c:v>2.3552207168224402E-266</c:v>
                </c:pt>
                <c:pt idx="775">
                  <c:v>4.6752751907305011E-2</c:v>
                </c:pt>
                <c:pt idx="776">
                  <c:v>2.3403234430140177E-15</c:v>
                </c:pt>
                <c:pt idx="777">
                  <c:v>8.1950951818090828E-79</c:v>
                </c:pt>
                <c:pt idx="778">
                  <c:v>1.2273052003926038E-10</c:v>
                </c:pt>
                <c:pt idx="779">
                  <c:v>0.13138459576045891</c:v>
                </c:pt>
                <c:pt idx="780">
                  <c:v>4.438772453782645E-35</c:v>
                </c:pt>
                <c:pt idx="781">
                  <c:v>2.8407092616435449E-16</c:v>
                </c:pt>
                <c:pt idx="782">
                  <c:v>4.711949283446413E-21</c:v>
                </c:pt>
                <c:pt idx="783">
                  <c:v>3.8944561777284014E-141</c:v>
                </c:pt>
                <c:pt idx="784">
                  <c:v>4.0677446032141072E-85</c:v>
                </c:pt>
                <c:pt idx="785">
                  <c:v>4.2194693779377661E-40</c:v>
                </c:pt>
                <c:pt idx="786">
                  <c:v>3.9646569472884102E-14</c:v>
                </c:pt>
                <c:pt idx="787">
                  <c:v>6.3068146778399579E-73</c:v>
                </c:pt>
                <c:pt idx="788">
                  <c:v>2.0109262567538645E-52</c:v>
                </c:pt>
                <c:pt idx="789">
                  <c:v>5.0665517021295796E-31</c:v>
                </c:pt>
                <c:pt idx="790">
                  <c:v>7.7214630012068261E-16</c:v>
                </c:pt>
                <c:pt idx="791">
                  <c:v>3.2089639077965824E-2</c:v>
                </c:pt>
                <c:pt idx="792">
                  <c:v>1.3048423693938648E-2</c:v>
                </c:pt>
                <c:pt idx="793">
                  <c:v>6.0073322038171076E-2</c:v>
                </c:pt>
                <c:pt idx="794">
                  <c:v>6.897588136824919E-25</c:v>
                </c:pt>
                <c:pt idx="795">
                  <c:v>8.5382959744651752E-20</c:v>
                </c:pt>
                <c:pt idx="796">
                  <c:v>8.6453211657529646E-90</c:v>
                </c:pt>
                <c:pt idx="797">
                  <c:v>1.10504845254681E-163</c:v>
                </c:pt>
                <c:pt idx="798">
                  <c:v>2.7476473529371295E-79</c:v>
                </c:pt>
                <c:pt idx="799">
                  <c:v>1.3490564378711525E-7</c:v>
                </c:pt>
                <c:pt idx="800">
                  <c:v>4.8914484980409708E-27</c:v>
                </c:pt>
                <c:pt idx="801">
                  <c:v>1.4094458327779101E-82</c:v>
                </c:pt>
                <c:pt idx="802">
                  <c:v>1.7926492095387509E-11</c:v>
                </c:pt>
                <c:pt idx="803">
                  <c:v>3.2741854063661964E-11</c:v>
                </c:pt>
                <c:pt idx="804">
                  <c:v>4.4161430792171192E-77</c:v>
                </c:pt>
                <c:pt idx="805">
                  <c:v>4.7696442976713005E-84</c:v>
                </c:pt>
                <c:pt idx="806">
                  <c:v>6.569810049598254E-8</c:v>
                </c:pt>
                <c:pt idx="807">
                  <c:v>7.2392252606818738E-63</c:v>
                </c:pt>
                <c:pt idx="808">
                  <c:v>1.2582794898346474E-21</c:v>
                </c:pt>
                <c:pt idx="809">
                  <c:v>2.049862852057699E-108</c:v>
                </c:pt>
                <c:pt idx="810">
                  <c:v>4.0210266387893176E-252</c:v>
                </c:pt>
                <c:pt idx="811">
                  <c:v>2.8257833914411159E-37</c:v>
                </c:pt>
                <c:pt idx="812">
                  <c:v>4.6688432213500344E-3</c:v>
                </c:pt>
                <c:pt idx="813">
                  <c:v>1.2504383628850885E-2</c:v>
                </c:pt>
                <c:pt idx="814">
                  <c:v>1.1684293611215161E-7</c:v>
                </c:pt>
                <c:pt idx="815">
                  <c:v>5.031672719101617E-18</c:v>
                </c:pt>
                <c:pt idx="816">
                  <c:v>8.9949734701919744E-84</c:v>
                </c:pt>
                <c:pt idx="817">
                  <c:v>8.519305886114873E-78</c:v>
                </c:pt>
                <c:pt idx="818">
                  <c:v>1.1419102455101694E-10</c:v>
                </c:pt>
                <c:pt idx="819">
                  <c:v>6.3061767123264723E-2</c:v>
                </c:pt>
                <c:pt idx="820">
                  <c:v>2.7820048520176563E-47</c:v>
                </c:pt>
                <c:pt idx="821">
                  <c:v>1.8856285508026824E-32</c:v>
                </c:pt>
                <c:pt idx="822">
                  <c:v>1.2698471441063152E-6</c:v>
                </c:pt>
                <c:pt idx="823">
                  <c:v>0</c:v>
                </c:pt>
                <c:pt idx="824">
                  <c:v>3.4318535310870418E-21</c:v>
                </c:pt>
                <c:pt idx="825">
                  <c:v>3.1626979794842944E-186</c:v>
                </c:pt>
                <c:pt idx="826">
                  <c:v>1.5479824603527774E-61</c:v>
                </c:pt>
                <c:pt idx="827">
                  <c:v>4.1944622781841509E-6</c:v>
                </c:pt>
                <c:pt idx="828">
                  <c:v>9.2747565788263098E-2</c:v>
                </c:pt>
                <c:pt idx="829">
                  <c:v>4.075414743397348E-5</c:v>
                </c:pt>
                <c:pt idx="830">
                  <c:v>2.1197940320063242E-2</c:v>
                </c:pt>
                <c:pt idx="831">
                  <c:v>2.2535283723548414E-49</c:v>
                </c:pt>
                <c:pt idx="832">
                  <c:v>1.7947029211903878E-51</c:v>
                </c:pt>
                <c:pt idx="833">
                  <c:v>9.5093734034938399E-2</c:v>
                </c:pt>
                <c:pt idx="834">
                  <c:v>0</c:v>
                </c:pt>
                <c:pt idx="835">
                  <c:v>1.945686933029627E-4</c:v>
                </c:pt>
                <c:pt idx="836">
                  <c:v>3.872038514720234E-11</c:v>
                </c:pt>
                <c:pt idx="837">
                  <c:v>5.0665517021295796E-31</c:v>
                </c:pt>
                <c:pt idx="838">
                  <c:v>3.5276107314933491E-163</c:v>
                </c:pt>
                <c:pt idx="839">
                  <c:v>4.7216444014489045E-23</c:v>
                </c:pt>
                <c:pt idx="840">
                  <c:v>2.1203454984966359E-89</c:v>
                </c:pt>
                <c:pt idx="841">
                  <c:v>1.6272038245865228E-31</c:v>
                </c:pt>
                <c:pt idx="842">
                  <c:v>3.7841547877474124E-156</c:v>
                </c:pt>
                <c:pt idx="843">
                  <c:v>0</c:v>
                </c:pt>
                <c:pt idx="844">
                  <c:v>2.5964946958358802E-10</c:v>
                </c:pt>
                <c:pt idx="845">
                  <c:v>2.5506471941283701E-23</c:v>
                </c:pt>
                <c:pt idx="846">
                  <c:v>3.9416752018713946E-2</c:v>
                </c:pt>
                <c:pt idx="847">
                  <c:v>4.8138824055866938E-3</c:v>
                </c:pt>
                <c:pt idx="848">
                  <c:v>8.9380090281785437E-40</c:v>
                </c:pt>
                <c:pt idx="849">
                  <c:v>1.7258863605383295E-10</c:v>
                </c:pt>
                <c:pt idx="850">
                  <c:v>7.749800938915683E-26</c:v>
                </c:pt>
                <c:pt idx="851">
                  <c:v>6.749644879689961E-86</c:v>
                </c:pt>
                <c:pt idx="852">
                  <c:v>7.7483128471704868E-3</c:v>
                </c:pt>
                <c:pt idx="853">
                  <c:v>7.4870535449885514E-51</c:v>
                </c:pt>
                <c:pt idx="854">
                  <c:v>1.1394250245424887E-41</c:v>
                </c:pt>
                <c:pt idx="855">
                  <c:v>7.7649785085567139E-73</c:v>
                </c:pt>
                <c:pt idx="856">
                  <c:v>1.8597835596728136E-60</c:v>
                </c:pt>
                <c:pt idx="857">
                  <c:v>2.8081069472332926E-12</c:v>
                </c:pt>
                <c:pt idx="858">
                  <c:v>0.13141092740180721</c:v>
                </c:pt>
                <c:pt idx="859">
                  <c:v>9.3054745416521506E-2</c:v>
                </c:pt>
                <c:pt idx="860">
                  <c:v>9.5516677568193058E-105</c:v>
                </c:pt>
                <c:pt idx="861">
                  <c:v>1.2500300695238923E-33</c:v>
                </c:pt>
                <c:pt idx="862">
                  <c:v>1.1116296884971359E-5</c:v>
                </c:pt>
                <c:pt idx="863">
                  <c:v>0</c:v>
                </c:pt>
                <c:pt idx="864">
                  <c:v>1.0519329151276828E-172</c:v>
                </c:pt>
                <c:pt idx="865">
                  <c:v>1.7539113296343182E-6</c:v>
                </c:pt>
                <c:pt idx="866">
                  <c:v>0.10222949924286191</c:v>
                </c:pt>
                <c:pt idx="867">
                  <c:v>1.844661699098146E-30</c:v>
                </c:pt>
                <c:pt idx="868">
                  <c:v>4.2450744349404122E-2</c:v>
                </c:pt>
                <c:pt idx="869">
                  <c:v>4.3403018518520382E-45</c:v>
                </c:pt>
                <c:pt idx="870">
                  <c:v>1.2695193736515294E-45</c:v>
                </c:pt>
                <c:pt idx="871">
                  <c:v>8.4584989947090546E-203</c:v>
                </c:pt>
                <c:pt idx="872">
                  <c:v>2.3839403106295033E-8</c:v>
                </c:pt>
                <c:pt idx="873">
                  <c:v>7.187232128428326E-6</c:v>
                </c:pt>
                <c:pt idx="874">
                  <c:v>1.8473233329482898E-44</c:v>
                </c:pt>
                <c:pt idx="875">
                  <c:v>1.8205595806758069E-20</c:v>
                </c:pt>
                <c:pt idx="876">
                  <c:v>4.7055887919153922E-51</c:v>
                </c:pt>
                <c:pt idx="877">
                  <c:v>2.3117567028203567E-246</c:v>
                </c:pt>
                <c:pt idx="878">
                  <c:v>6.0285934743612928E-62</c:v>
                </c:pt>
                <c:pt idx="879">
                  <c:v>3.7276677634790656E-9</c:v>
                </c:pt>
                <c:pt idx="880">
                  <c:v>1.5642726470769085E-4</c:v>
                </c:pt>
                <c:pt idx="881">
                  <c:v>4.0678776781704613E-6</c:v>
                </c:pt>
                <c:pt idx="882">
                  <c:v>2.7215586927285779E-19</c:v>
                </c:pt>
                <c:pt idx="883">
                  <c:v>1.9523367757663358E-52</c:v>
                </c:pt>
                <c:pt idx="884">
                  <c:v>6.0303273716576946E-74</c:v>
                </c:pt>
                <c:pt idx="885">
                  <c:v>2.2869632122420436E-206</c:v>
                </c:pt>
                <c:pt idx="886">
                  <c:v>1.6602613296040251E-8</c:v>
                </c:pt>
                <c:pt idx="887">
                  <c:v>9.2985445513142681E-71</c:v>
                </c:pt>
                <c:pt idx="888">
                  <c:v>7.0648696560217195E-65</c:v>
                </c:pt>
                <c:pt idx="889">
                  <c:v>4.7172677762882249E-64</c:v>
                </c:pt>
                <c:pt idx="890">
                  <c:v>9.9338844875829774E-160</c:v>
                </c:pt>
                <c:pt idx="891">
                  <c:v>1.2160731794291816E-68</c:v>
                </c:pt>
                <c:pt idx="892">
                  <c:v>8.6789600001620694E-241</c:v>
                </c:pt>
                <c:pt idx="893">
                  <c:v>2.0429541627034716E-91</c:v>
                </c:pt>
                <c:pt idx="894">
                  <c:v>0.1114012111889838</c:v>
                </c:pt>
                <c:pt idx="895">
                  <c:v>3.9642610304482733E-34</c:v>
                </c:pt>
                <c:pt idx="896">
                  <c:v>1.9835552906308927E-14</c:v>
                </c:pt>
                <c:pt idx="897">
                  <c:v>0</c:v>
                </c:pt>
                <c:pt idx="898">
                  <c:v>3.0097080524020923E-12</c:v>
                </c:pt>
                <c:pt idx="899">
                  <c:v>5.7516818802352019E-8</c:v>
                </c:pt>
                <c:pt idx="900">
                  <c:v>1.9929465428280329E-4</c:v>
                </c:pt>
                <c:pt idx="901">
                  <c:v>1.9601848444685395E-25</c:v>
                </c:pt>
                <c:pt idx="902">
                  <c:v>1.5714105838611544E-14</c:v>
                </c:pt>
                <c:pt idx="903">
                  <c:v>2.5076477885597016E-79</c:v>
                </c:pt>
                <c:pt idx="904">
                  <c:v>9.9398174371055928E-2</c:v>
                </c:pt>
                <c:pt idx="905">
                  <c:v>1.4514706063751492E-37</c:v>
                </c:pt>
                <c:pt idx="906">
                  <c:v>2.5352430894435202E-6</c:v>
                </c:pt>
                <c:pt idx="907">
                  <c:v>2.8525413496841695E-53</c:v>
                </c:pt>
                <c:pt idx="908">
                  <c:v>1.017824126444484E-123</c:v>
                </c:pt>
                <c:pt idx="909">
                  <c:v>9.6024625579883064E-9</c:v>
                </c:pt>
                <c:pt idx="910">
                  <c:v>2.9841108219464595E-6</c:v>
                </c:pt>
                <c:pt idx="911">
                  <c:v>1.1273423810984304E-102</c:v>
                </c:pt>
                <c:pt idx="912">
                  <c:v>1.312194468891884E-2</c:v>
                </c:pt>
                <c:pt idx="913">
                  <c:v>2.0701686518399938E-49</c:v>
                </c:pt>
                <c:pt idx="914">
                  <c:v>2.6380036160266091E-2</c:v>
                </c:pt>
                <c:pt idx="915">
                  <c:v>5.9586026402614091E-68</c:v>
                </c:pt>
                <c:pt idx="916">
                  <c:v>1.4393510182146899E-107</c:v>
                </c:pt>
                <c:pt idx="917">
                  <c:v>2.3448507983557037E-20</c:v>
                </c:pt>
                <c:pt idx="918">
                  <c:v>1.2700647234666634E-162</c:v>
                </c:pt>
                <c:pt idx="919">
                  <c:v>1.0363136922063149E-18</c:v>
                </c:pt>
                <c:pt idx="920">
                  <c:v>3.145686111488815E-2</c:v>
                </c:pt>
                <c:pt idx="921">
                  <c:v>0.11810510606994121</c:v>
                </c:pt>
                <c:pt idx="922">
                  <c:v>6.6751456079792546E-11</c:v>
                </c:pt>
                <c:pt idx="923">
                  <c:v>6.0024566104189672E-40</c:v>
                </c:pt>
                <c:pt idx="924">
                  <c:v>0.12256776148949493</c:v>
                </c:pt>
                <c:pt idx="925">
                  <c:v>7.352903237973267E-2</c:v>
                </c:pt>
                <c:pt idx="926">
                  <c:v>4.2887823185871267E-4</c:v>
                </c:pt>
                <c:pt idx="927">
                  <c:v>2.2837269413913893E-2</c:v>
                </c:pt>
                <c:pt idx="928">
                  <c:v>0.10116284249627887</c:v>
                </c:pt>
                <c:pt idx="929">
                  <c:v>1.0728081673180448E-201</c:v>
                </c:pt>
                <c:pt idx="930">
                  <c:v>2.0762577857812099E-70</c:v>
                </c:pt>
                <c:pt idx="931">
                  <c:v>2.0412750425376078E-12</c:v>
                </c:pt>
                <c:pt idx="932">
                  <c:v>5.238358089246849E-62</c:v>
                </c:pt>
                <c:pt idx="933">
                  <c:v>5.9204599265521161E-112</c:v>
                </c:pt>
                <c:pt idx="934">
                  <c:v>6.7297989144702769E-48</c:v>
                </c:pt>
                <c:pt idx="935">
                  <c:v>1.1671702558168361E-2</c:v>
                </c:pt>
                <c:pt idx="936">
                  <c:v>0</c:v>
                </c:pt>
                <c:pt idx="937">
                  <c:v>0</c:v>
                </c:pt>
                <c:pt idx="938">
                  <c:v>1.9944683291026399E-79</c:v>
                </c:pt>
                <c:pt idx="939">
                  <c:v>0.130962129396721</c:v>
                </c:pt>
                <c:pt idx="940">
                  <c:v>9.3268036649932088E-6</c:v>
                </c:pt>
                <c:pt idx="941">
                  <c:v>2.179941918979528E-74</c:v>
                </c:pt>
                <c:pt idx="942">
                  <c:v>1.0941953808521071E-40</c:v>
                </c:pt>
                <c:pt idx="943">
                  <c:v>5.2246842798768927E-131</c:v>
                </c:pt>
                <c:pt idx="944">
                  <c:v>7.4991502365886822E-2</c:v>
                </c:pt>
                <c:pt idx="945">
                  <c:v>9.6969409856562381E-28</c:v>
                </c:pt>
                <c:pt idx="946">
                  <c:v>9.3212718820714156E-16</c:v>
                </c:pt>
                <c:pt idx="947">
                  <c:v>2.3705479599464534E-13</c:v>
                </c:pt>
                <c:pt idx="948">
                  <c:v>5.3008859745728951E-8</c:v>
                </c:pt>
                <c:pt idx="949">
                  <c:v>0.10135788876663092</c:v>
                </c:pt>
                <c:pt idx="950">
                  <c:v>8.7161615366268066E-180</c:v>
                </c:pt>
                <c:pt idx="951">
                  <c:v>1.5197384327921641E-46</c:v>
                </c:pt>
                <c:pt idx="952">
                  <c:v>1.832450671687346E-7</c:v>
                </c:pt>
                <c:pt idx="953">
                  <c:v>0</c:v>
                </c:pt>
                <c:pt idx="954">
                  <c:v>8.3403936728618427E-80</c:v>
                </c:pt>
                <c:pt idx="955">
                  <c:v>6.9020965034917389E-93</c:v>
                </c:pt>
                <c:pt idx="956">
                  <c:v>6.9790665306600213E-37</c:v>
                </c:pt>
                <c:pt idx="957">
                  <c:v>6.7490346963438563E-31</c:v>
                </c:pt>
                <c:pt idx="958">
                  <c:v>3.0691352868026284E-58</c:v>
                </c:pt>
                <c:pt idx="959">
                  <c:v>4.3251703119455125E-6</c:v>
                </c:pt>
                <c:pt idx="960">
                  <c:v>2.4152588689049126E-2</c:v>
                </c:pt>
                <c:pt idx="961">
                  <c:v>7.3901313783962416E-8</c:v>
                </c:pt>
                <c:pt idx="962">
                  <c:v>3.4313076489928221E-111</c:v>
                </c:pt>
                <c:pt idx="963">
                  <c:v>1.8051694237454959E-9</c:v>
                </c:pt>
                <c:pt idx="964">
                  <c:v>4.6467301251758807E-7</c:v>
                </c:pt>
                <c:pt idx="965">
                  <c:v>8.4249293942694741E-112</c:v>
                </c:pt>
                <c:pt idx="966">
                  <c:v>1.9620061294480892E-9</c:v>
                </c:pt>
                <c:pt idx="967">
                  <c:v>3.3385888236795371E-57</c:v>
                </c:pt>
                <c:pt idx="968">
                  <c:v>3.0778279767115525E-218</c:v>
                </c:pt>
                <c:pt idx="969">
                  <c:v>5.4434077948464269E-79</c:v>
                </c:pt>
                <c:pt idx="970">
                  <c:v>4.2064791910561739E-37</c:v>
                </c:pt>
                <c:pt idx="971">
                  <c:v>1.5720635307162184E-4</c:v>
                </c:pt>
                <c:pt idx="972">
                  <c:v>3.4569956607573828E-221</c:v>
                </c:pt>
                <c:pt idx="973">
                  <c:v>8.4849787748986962E-16</c:v>
                </c:pt>
                <c:pt idx="974">
                  <c:v>1.8240166863143386E-17</c:v>
                </c:pt>
                <c:pt idx="975">
                  <c:v>4.9385037552749396E-76</c:v>
                </c:pt>
                <c:pt idx="976">
                  <c:v>9.3015515556806746E-17</c:v>
                </c:pt>
                <c:pt idx="977">
                  <c:v>3.7869098320355162E-136</c:v>
                </c:pt>
                <c:pt idx="978">
                  <c:v>6.305823366652278E-64</c:v>
                </c:pt>
                <c:pt idx="979">
                  <c:v>1.8026100518050692E-40</c:v>
                </c:pt>
                <c:pt idx="980">
                  <c:v>8.1671834338041186E-35</c:v>
                </c:pt>
                <c:pt idx="981">
                  <c:v>7.1087529544381915E-16</c:v>
                </c:pt>
                <c:pt idx="982">
                  <c:v>7.6039511556698539E-2</c:v>
                </c:pt>
                <c:pt idx="983">
                  <c:v>1.2930505682621312E-56</c:v>
                </c:pt>
                <c:pt idx="984">
                  <c:v>2.960343378871307E-31</c:v>
                </c:pt>
                <c:pt idx="985">
                  <c:v>1.0180962624646668E-156</c:v>
                </c:pt>
                <c:pt idx="986">
                  <c:v>9.5271861513727249E-9</c:v>
                </c:pt>
                <c:pt idx="987">
                  <c:v>2.260063007571151E-16</c:v>
                </c:pt>
                <c:pt idx="988">
                  <c:v>0</c:v>
                </c:pt>
                <c:pt idx="989">
                  <c:v>2.9430892359567152E-36</c:v>
                </c:pt>
                <c:pt idx="990">
                  <c:v>7.2175940749089423E-2</c:v>
                </c:pt>
                <c:pt idx="991">
                  <c:v>9.8286010158680903E-148</c:v>
                </c:pt>
                <c:pt idx="992">
                  <c:v>2.6150631716334505E-11</c:v>
                </c:pt>
                <c:pt idx="993">
                  <c:v>2.2310087256334325E-17</c:v>
                </c:pt>
                <c:pt idx="994">
                  <c:v>3.5720780980149021E-122</c:v>
                </c:pt>
                <c:pt idx="995">
                  <c:v>0</c:v>
                </c:pt>
                <c:pt idx="996">
                  <c:v>3.032097323134734E-4</c:v>
                </c:pt>
                <c:pt idx="997">
                  <c:v>9.8521529850291172E-190</c:v>
                </c:pt>
                <c:pt idx="998">
                  <c:v>3.1755999732121896E-155</c:v>
                </c:pt>
                <c:pt idx="999">
                  <c:v>6.3615827263986108E-5</c:v>
                </c:pt>
                <c:pt idx="1000">
                  <c:v>2.3483488598960267E-275</c:v>
                </c:pt>
                <c:pt idx="1001">
                  <c:v>7.3951578582848973E-5</c:v>
                </c:pt>
                <c:pt idx="1002">
                  <c:v>2.3319645331048803E-201</c:v>
                </c:pt>
                <c:pt idx="1003">
                  <c:v>3.8460222416200486E-2</c:v>
                </c:pt>
                <c:pt idx="1004">
                  <c:v>1.53805277521838E-218</c:v>
                </c:pt>
                <c:pt idx="1005">
                  <c:v>0.10694305541457869</c:v>
                </c:pt>
                <c:pt idx="1006">
                  <c:v>1.377820750069799E-51</c:v>
                </c:pt>
                <c:pt idx="1007">
                  <c:v>8.1294505375159652E-44</c:v>
                </c:pt>
                <c:pt idx="1008">
                  <c:v>2.3936616193150578E-168</c:v>
                </c:pt>
                <c:pt idx="1009">
                  <c:v>1.4372515533933366E-19</c:v>
                </c:pt>
                <c:pt idx="1010">
                  <c:v>1.5432170237700278E-55</c:v>
                </c:pt>
                <c:pt idx="1011">
                  <c:v>3.567779861165247E-16</c:v>
                </c:pt>
                <c:pt idx="1012">
                  <c:v>5.4409248580833797E-51</c:v>
                </c:pt>
                <c:pt idx="1013">
                  <c:v>1.2700150822844169E-13</c:v>
                </c:pt>
                <c:pt idx="1014">
                  <c:v>1.3976347515103644E-28</c:v>
                </c:pt>
                <c:pt idx="1015">
                  <c:v>0</c:v>
                </c:pt>
                <c:pt idx="1016">
                  <c:v>2.1778961958027792E-173</c:v>
                </c:pt>
                <c:pt idx="1017">
                  <c:v>6.0681177519619331E-53</c:v>
                </c:pt>
                <c:pt idx="1018">
                  <c:v>1.9618281398769998E-32</c:v>
                </c:pt>
                <c:pt idx="1019">
                  <c:v>7.6496996324742369E-27</c:v>
                </c:pt>
                <c:pt idx="1020">
                  <c:v>1.6602613296040251E-8</c:v>
                </c:pt>
                <c:pt idx="1021">
                  <c:v>2.267663237168767E-28</c:v>
                </c:pt>
                <c:pt idx="1022">
                  <c:v>2.8811300753484422E-4</c:v>
                </c:pt>
                <c:pt idx="1023">
                  <c:v>4.0879816346077289E-86</c:v>
                </c:pt>
                <c:pt idx="1024">
                  <c:v>6.6317248688437606E-162</c:v>
                </c:pt>
                <c:pt idx="1025">
                  <c:v>1.3923403364234003E-39</c:v>
                </c:pt>
                <c:pt idx="1026">
                  <c:v>1.0665341398839422E-194</c:v>
                </c:pt>
                <c:pt idx="1027">
                  <c:v>1.53486320648722E-142</c:v>
                </c:pt>
                <c:pt idx="1028">
                  <c:v>2.1919422974766267E-61</c:v>
                </c:pt>
                <c:pt idx="1029">
                  <c:v>6.7677986649146587E-122</c:v>
                </c:pt>
                <c:pt idx="1030">
                  <c:v>2.3309545520320313E-46</c:v>
                </c:pt>
                <c:pt idx="1031">
                  <c:v>4.2318267581530247E-5</c:v>
                </c:pt>
                <c:pt idx="1032">
                  <c:v>4.0222325306739076E-24</c:v>
                </c:pt>
                <c:pt idx="1033">
                  <c:v>8.5025391649567288E-37</c:v>
                </c:pt>
                <c:pt idx="1034">
                  <c:v>2.7535417854494043E-9</c:v>
                </c:pt>
                <c:pt idx="1035">
                  <c:v>0.12013986283137912</c:v>
                </c:pt>
                <c:pt idx="1036">
                  <c:v>3.2231020104647248E-2</c:v>
                </c:pt>
                <c:pt idx="1037">
                  <c:v>1.4109611549406356E-78</c:v>
                </c:pt>
                <c:pt idx="1038">
                  <c:v>1.7438918004511668E-160</c:v>
                </c:pt>
                <c:pt idx="1039">
                  <c:v>1.3584726966978724E-29</c:v>
                </c:pt>
                <c:pt idx="1040">
                  <c:v>9.8598675888771583E-185</c:v>
                </c:pt>
                <c:pt idx="1041">
                  <c:v>0</c:v>
                </c:pt>
                <c:pt idx="1042">
                  <c:v>1.2706885546047683E-22</c:v>
                </c:pt>
                <c:pt idx="1043">
                  <c:v>2.524826643781741E-46</c:v>
                </c:pt>
                <c:pt idx="1044">
                  <c:v>8.6447947464782046E-249</c:v>
                </c:pt>
                <c:pt idx="1045">
                  <c:v>0.12459608419418536</c:v>
                </c:pt>
                <c:pt idx="1046">
                  <c:v>4.9169100103076398E-6</c:v>
                </c:pt>
                <c:pt idx="1047">
                  <c:v>3.400223178737005E-96</c:v>
                </c:pt>
                <c:pt idx="1048">
                  <c:v>2.0128196201074596E-81</c:v>
                </c:pt>
                <c:pt idx="1049">
                  <c:v>4.3627667258494375E-60</c:v>
                </c:pt>
                <c:pt idx="1050">
                  <c:v>1.8017405750019228E-65</c:v>
                </c:pt>
                <c:pt idx="1051">
                  <c:v>3.6573234490666148E-24</c:v>
                </c:pt>
                <c:pt idx="1052">
                  <c:v>0</c:v>
                </c:pt>
                <c:pt idx="1053">
                  <c:v>6.0979769001578124E-65</c:v>
                </c:pt>
                <c:pt idx="1054">
                  <c:v>2.4714033598898577E-11</c:v>
                </c:pt>
                <c:pt idx="1055">
                  <c:v>3.4688744691340687E-68</c:v>
                </c:pt>
                <c:pt idx="1056">
                  <c:v>1.3595454951109501E-14</c:v>
                </c:pt>
                <c:pt idx="1057">
                  <c:v>4.2542472202177504E-129</c:v>
                </c:pt>
                <c:pt idx="1058">
                  <c:v>1.1867386481087075E-9</c:v>
                </c:pt>
                <c:pt idx="1059">
                  <c:v>5.3110143686064087E-74</c:v>
                </c:pt>
                <c:pt idx="1060">
                  <c:v>8.2523096648601378E-86</c:v>
                </c:pt>
                <c:pt idx="1061">
                  <c:v>1.0427576605409575E-174</c:v>
                </c:pt>
                <c:pt idx="1062">
                  <c:v>4.5214290219904508E-7</c:v>
                </c:pt>
                <c:pt idx="1063">
                  <c:v>9.9298469439226711E-2</c:v>
                </c:pt>
                <c:pt idx="1064">
                  <c:v>1.8944149430918103E-5</c:v>
                </c:pt>
                <c:pt idx="1065">
                  <c:v>3.4227268995628526E-19</c:v>
                </c:pt>
                <c:pt idx="1066">
                  <c:v>4.7548092349731708E-33</c:v>
                </c:pt>
                <c:pt idx="1067">
                  <c:v>9.8247280025182591E-36</c:v>
                </c:pt>
                <c:pt idx="1068">
                  <c:v>6.6339973281343499E-44</c:v>
                </c:pt>
                <c:pt idx="1069">
                  <c:v>1.2178264447857475E-32</c:v>
                </c:pt>
                <c:pt idx="1070">
                  <c:v>5.2979188212219075E-50</c:v>
                </c:pt>
                <c:pt idx="1071">
                  <c:v>3.2945023301714789E-2</c:v>
                </c:pt>
                <c:pt idx="1072">
                  <c:v>1.7952399815031652E-14</c:v>
                </c:pt>
                <c:pt idx="1073">
                  <c:v>1.4610869369597946E-16</c:v>
                </c:pt>
                <c:pt idx="1074">
                  <c:v>2.0287716354488309E-24</c:v>
                </c:pt>
                <c:pt idx="1075">
                  <c:v>0.13292384394320209</c:v>
                </c:pt>
                <c:pt idx="1076">
                  <c:v>2.0135967261599821E-8</c:v>
                </c:pt>
                <c:pt idx="1077">
                  <c:v>6.0931110695703594E-102</c:v>
                </c:pt>
                <c:pt idx="1078">
                  <c:v>1.5125614609189295E-7</c:v>
                </c:pt>
                <c:pt idx="1079">
                  <c:v>2.9835621580666758E-111</c:v>
                </c:pt>
                <c:pt idx="1080">
                  <c:v>3.0795559127812825E-158</c:v>
                </c:pt>
                <c:pt idx="1081">
                  <c:v>1.3894876385122357E-149</c:v>
                </c:pt>
                <c:pt idx="1082">
                  <c:v>3.4115374711653724E-26</c:v>
                </c:pt>
                <c:pt idx="1083">
                  <c:v>4.438772453782645E-35</c:v>
                </c:pt>
                <c:pt idx="1084">
                  <c:v>6.1198571725571829E-200</c:v>
                </c:pt>
                <c:pt idx="1085">
                  <c:v>7.0360196399409284E-142</c:v>
                </c:pt>
                <c:pt idx="1086">
                  <c:v>1.885316248289683E-2</c:v>
                </c:pt>
                <c:pt idx="1087">
                  <c:v>7.0711769536465591E-8</c:v>
                </c:pt>
                <c:pt idx="1088">
                  <c:v>1.1558406448539211E-11</c:v>
                </c:pt>
                <c:pt idx="1089">
                  <c:v>6.7425553467760951E-46</c:v>
                </c:pt>
                <c:pt idx="1090">
                  <c:v>1.3115685774981979E-66</c:v>
                </c:pt>
                <c:pt idx="1091">
                  <c:v>1.4929249232455122E-254</c:v>
                </c:pt>
                <c:pt idx="1092">
                  <c:v>2.0426370931449424E-64</c:v>
                </c:pt>
                <c:pt idx="1093">
                  <c:v>2.8586446259019781E-181</c:v>
                </c:pt>
                <c:pt idx="1094">
                  <c:v>1.4924925985563435E-92</c:v>
                </c:pt>
                <c:pt idx="1095">
                  <c:v>4.2347098199902356E-61</c:v>
                </c:pt>
                <c:pt idx="1096">
                  <c:v>1.8416512308571929E-5</c:v>
                </c:pt>
                <c:pt idx="1097">
                  <c:v>4.1867812740000253E-2</c:v>
                </c:pt>
                <c:pt idx="1098">
                  <c:v>2.0356426251266086E-145</c:v>
                </c:pt>
                <c:pt idx="1099">
                  <c:v>9.4515202589490427E-45</c:v>
                </c:pt>
                <c:pt idx="1100">
                  <c:v>2.0177128117763084E-51</c:v>
                </c:pt>
                <c:pt idx="1101">
                  <c:v>1.8494339577094663E-90</c:v>
                </c:pt>
                <c:pt idx="1102">
                  <c:v>1.005045439657045E-14</c:v>
                </c:pt>
                <c:pt idx="1103">
                  <c:v>0.11734928156044212</c:v>
                </c:pt>
                <c:pt idx="1104">
                  <c:v>8.1202091835562126E-7</c:v>
                </c:pt>
                <c:pt idx="1105">
                  <c:v>1.3004461572630689E-38</c:v>
                </c:pt>
                <c:pt idx="1106">
                  <c:v>1.5034541565728506E-3</c:v>
                </c:pt>
                <c:pt idx="1107">
                  <c:v>7.1605631774888455E-99</c:v>
                </c:pt>
                <c:pt idx="1108">
                  <c:v>2.1181352965149462E-57</c:v>
                </c:pt>
                <c:pt idx="1109">
                  <c:v>0</c:v>
                </c:pt>
                <c:pt idx="1110">
                  <c:v>9.986726864650342E-133</c:v>
                </c:pt>
                <c:pt idx="1111">
                  <c:v>8.692334907880393E-179</c:v>
                </c:pt>
                <c:pt idx="1112">
                  <c:v>1.578620731074969E-80</c:v>
                </c:pt>
                <c:pt idx="1113">
                  <c:v>1.0870617988284532E-80</c:v>
                </c:pt>
                <c:pt idx="1114">
                  <c:v>2.5532610947436574E-52</c:v>
                </c:pt>
                <c:pt idx="1115">
                  <c:v>5.4531382563159445E-9</c:v>
                </c:pt>
                <c:pt idx="1116">
                  <c:v>1.6505075997431145E-10</c:v>
                </c:pt>
                <c:pt idx="1117">
                  <c:v>1.0111296017884276E-7</c:v>
                </c:pt>
                <c:pt idx="1118">
                  <c:v>2.8750714031006777E-52</c:v>
                </c:pt>
                <c:pt idx="1119">
                  <c:v>1.0443667608854826E-17</c:v>
                </c:pt>
                <c:pt idx="1120">
                  <c:v>5.9849022590201595E-61</c:v>
                </c:pt>
                <c:pt idx="1121">
                  <c:v>0.1326472157527146</c:v>
                </c:pt>
                <c:pt idx="1122">
                  <c:v>0.10414265194433946</c:v>
                </c:pt>
                <c:pt idx="1123">
                  <c:v>1.3100467226686812E-80</c:v>
                </c:pt>
                <c:pt idx="1124">
                  <c:v>8.1279989931132132E-8</c:v>
                </c:pt>
                <c:pt idx="1125">
                  <c:v>1.4837560460106835E-6</c:v>
                </c:pt>
                <c:pt idx="1126">
                  <c:v>6.104544133707419E-13</c:v>
                </c:pt>
                <c:pt idx="1127">
                  <c:v>1.4163922823429094E-9</c:v>
                </c:pt>
                <c:pt idx="1128">
                  <c:v>8.2823602653535829E-5</c:v>
                </c:pt>
                <c:pt idx="1129">
                  <c:v>4.2883522832609764E-43</c:v>
                </c:pt>
                <c:pt idx="1130">
                  <c:v>0.13296028554009973</c:v>
                </c:pt>
                <c:pt idx="1131">
                  <c:v>0.12447926438461404</c:v>
                </c:pt>
                <c:pt idx="1132">
                  <c:v>1.5504258872927573E-10</c:v>
                </c:pt>
                <c:pt idx="1133">
                  <c:v>7.9419013504242463E-109</c:v>
                </c:pt>
                <c:pt idx="1134">
                  <c:v>1.1712825246211099E-5</c:v>
                </c:pt>
                <c:pt idx="1135">
                  <c:v>3.5206469491011345E-31</c:v>
                </c:pt>
                <c:pt idx="1136">
                  <c:v>2.2954568074365041E-48</c:v>
                </c:pt>
                <c:pt idx="1137">
                  <c:v>1.5384725247508118E-107</c:v>
                </c:pt>
                <c:pt idx="1138">
                  <c:v>5.2540605919354812E-3</c:v>
                </c:pt>
                <c:pt idx="1139">
                  <c:v>8.1026505023532769E-87</c:v>
                </c:pt>
                <c:pt idx="1140">
                  <c:v>1.9359276521325545E-40</c:v>
                </c:pt>
                <c:pt idx="1141">
                  <c:v>3.3519163416454462E-196</c:v>
                </c:pt>
                <c:pt idx="1142">
                  <c:v>3.717773022167881E-209</c:v>
                </c:pt>
                <c:pt idx="1143">
                  <c:v>2.1448390037991425E-38</c:v>
                </c:pt>
                <c:pt idx="1144">
                  <c:v>9.7250859047341484E-136</c:v>
                </c:pt>
                <c:pt idx="1145">
                  <c:v>7.349828096582292E-251</c:v>
                </c:pt>
                <c:pt idx="1146">
                  <c:v>3.0489191299963393E-2</c:v>
                </c:pt>
                <c:pt idx="1147">
                  <c:v>3.1365064331139056E-31</c:v>
                </c:pt>
                <c:pt idx="1148">
                  <c:v>1.8510711994304242E-47</c:v>
                </c:pt>
                <c:pt idx="1149">
                  <c:v>2.7337384477436783E-85</c:v>
                </c:pt>
                <c:pt idx="1150">
                  <c:v>3.5653807968981714E-8</c:v>
                </c:pt>
                <c:pt idx="1151">
                  <c:v>2.2485881331459209E-6</c:v>
                </c:pt>
                <c:pt idx="1152">
                  <c:v>2.983007359049633E-179</c:v>
                </c:pt>
                <c:pt idx="1153">
                  <c:v>7.352903237973267E-2</c:v>
                </c:pt>
                <c:pt idx="1154">
                  <c:v>1.2132687255527233E-6</c:v>
                </c:pt>
                <c:pt idx="1155">
                  <c:v>5.4531382563159445E-9</c:v>
                </c:pt>
                <c:pt idx="1156">
                  <c:v>4.044390951399096E-59</c:v>
                </c:pt>
                <c:pt idx="1157">
                  <c:v>2.9142117658272324E-2</c:v>
                </c:pt>
                <c:pt idx="1158">
                  <c:v>1.3695578630026807E-9</c:v>
                </c:pt>
                <c:pt idx="1159">
                  <c:v>2.8894851372709008E-37</c:v>
                </c:pt>
                <c:pt idx="1160">
                  <c:v>3.6971984282810528E-9</c:v>
                </c:pt>
                <c:pt idx="1161">
                  <c:v>3.4530065199423206E-31</c:v>
                </c:pt>
                <c:pt idx="1162">
                  <c:v>2.9084276441915369E-34</c:v>
                </c:pt>
                <c:pt idx="1163">
                  <c:v>3.6934921281925345E-106</c:v>
                </c:pt>
                <c:pt idx="1164">
                  <c:v>1.6498181496270637E-16</c:v>
                </c:pt>
                <c:pt idx="1165">
                  <c:v>2.384657700490195E-82</c:v>
                </c:pt>
                <c:pt idx="1166">
                  <c:v>6.2529609456276207E-31</c:v>
                </c:pt>
                <c:pt idx="1167">
                  <c:v>0.12211296389394485</c:v>
                </c:pt>
                <c:pt idx="1168">
                  <c:v>3.6108156233870411E-4</c:v>
                </c:pt>
                <c:pt idx="1169">
                  <c:v>1.9516088449186052E-3</c:v>
                </c:pt>
                <c:pt idx="1170">
                  <c:v>3.7280706247273463E-51</c:v>
                </c:pt>
                <c:pt idx="1171">
                  <c:v>3.6125795286073681E-267</c:v>
                </c:pt>
                <c:pt idx="1172">
                  <c:v>3.3522146286594278E-9</c:v>
                </c:pt>
                <c:pt idx="1173">
                  <c:v>7.3486652440518102E-7</c:v>
                </c:pt>
                <c:pt idx="1174">
                  <c:v>1.160102784705815E-302</c:v>
                </c:pt>
                <c:pt idx="1175">
                  <c:v>9.9335511671572499E-231</c:v>
                </c:pt>
                <c:pt idx="1176">
                  <c:v>8.0302236714995033E-10</c:v>
                </c:pt>
                <c:pt idx="1177">
                  <c:v>6.5113165067761295E-19</c:v>
                </c:pt>
                <c:pt idx="1178">
                  <c:v>1.2502482824527527E-161</c:v>
                </c:pt>
                <c:pt idx="1179">
                  <c:v>4.2911669866651955E-42</c:v>
                </c:pt>
                <c:pt idx="1180">
                  <c:v>0.1292473867574723</c:v>
                </c:pt>
                <c:pt idx="1181">
                  <c:v>2.5792227183270124E-3</c:v>
                </c:pt>
                <c:pt idx="1182">
                  <c:v>3.0139492440382803E-9</c:v>
                </c:pt>
                <c:pt idx="1183">
                  <c:v>1.1825207964231187E-99</c:v>
                </c:pt>
                <c:pt idx="1184">
                  <c:v>1.8398854627295529E-33</c:v>
                </c:pt>
                <c:pt idx="1185">
                  <c:v>5.0176884849213527E-37</c:v>
                </c:pt>
                <c:pt idx="1186">
                  <c:v>9.1728436701321819E-5</c:v>
                </c:pt>
                <c:pt idx="1187">
                  <c:v>1.7396130447278623E-77</c:v>
                </c:pt>
                <c:pt idx="1188">
                  <c:v>1.8903156043335989E-4</c:v>
                </c:pt>
                <c:pt idx="1189">
                  <c:v>2.4572092292172867E-24</c:v>
                </c:pt>
                <c:pt idx="1190">
                  <c:v>3.31278420748009E-100</c:v>
                </c:pt>
                <c:pt idx="1191">
                  <c:v>2.3015965634495289E-125</c:v>
                </c:pt>
                <c:pt idx="1192">
                  <c:v>6.8247473141613474E-2</c:v>
                </c:pt>
                <c:pt idx="1193">
                  <c:v>4.159086279907215E-36</c:v>
                </c:pt>
                <c:pt idx="1194">
                  <c:v>6.7970173022714223E-12</c:v>
                </c:pt>
                <c:pt idx="1195">
                  <c:v>3.2477160761954013E-44</c:v>
                </c:pt>
                <c:pt idx="1196">
                  <c:v>1.6944621653426613E-45</c:v>
                </c:pt>
                <c:pt idx="1197">
                  <c:v>1.1900595320542099E-34</c:v>
                </c:pt>
                <c:pt idx="1198">
                  <c:v>0</c:v>
                </c:pt>
                <c:pt idx="1199">
                  <c:v>3.6910271755235955E-54</c:v>
                </c:pt>
                <c:pt idx="1200">
                  <c:v>0.13173501501674431</c:v>
                </c:pt>
                <c:pt idx="1201">
                  <c:v>6.1930666246142962E-119</c:v>
                </c:pt>
                <c:pt idx="1202">
                  <c:v>7.0975557368885262E-86</c:v>
                </c:pt>
                <c:pt idx="1203">
                  <c:v>1.1106798367392442E-124</c:v>
                </c:pt>
                <c:pt idx="1204">
                  <c:v>0.11351848276702985</c:v>
                </c:pt>
                <c:pt idx="1205">
                  <c:v>5.4739025288528996E-2</c:v>
                </c:pt>
                <c:pt idx="1206">
                  <c:v>4.1690354327567472E-12</c:v>
                </c:pt>
                <c:pt idx="1207">
                  <c:v>1.2609878101915379E-225</c:v>
                </c:pt>
                <c:pt idx="1208">
                  <c:v>3.3371643387974056E-260</c:v>
                </c:pt>
                <c:pt idx="1209">
                  <c:v>0.10164914598972541</c:v>
                </c:pt>
                <c:pt idx="1210">
                  <c:v>3.8303933771970354E-35</c:v>
                </c:pt>
                <c:pt idx="1211">
                  <c:v>5.5625827633405825E-29</c:v>
                </c:pt>
                <c:pt idx="1212">
                  <c:v>2.0192834077380626E-39</c:v>
                </c:pt>
                <c:pt idx="1213">
                  <c:v>9.8254685824454714E-79</c:v>
                </c:pt>
                <c:pt idx="1214">
                  <c:v>6.5938810475612432E-40</c:v>
                </c:pt>
                <c:pt idx="1215">
                  <c:v>9.0785861588418972E-38</c:v>
                </c:pt>
                <c:pt idx="1216">
                  <c:v>9.0210361865654657E-20</c:v>
                </c:pt>
                <c:pt idx="1217">
                  <c:v>8.1956297713670356E-3</c:v>
                </c:pt>
                <c:pt idx="1218">
                  <c:v>7.0127786678724986E-85</c:v>
                </c:pt>
                <c:pt idx="1219">
                  <c:v>2.776995274670014E-2</c:v>
                </c:pt>
                <c:pt idx="1220">
                  <c:v>2.8816590783951894E-174</c:v>
                </c:pt>
                <c:pt idx="1221">
                  <c:v>2.9726934495449386E-68</c:v>
                </c:pt>
                <c:pt idx="1222">
                  <c:v>5.8403392027654891E-2</c:v>
                </c:pt>
                <c:pt idx="1223">
                  <c:v>8.0192582868750655E-67</c:v>
                </c:pt>
                <c:pt idx="1224">
                  <c:v>1.6586420369333544E-4</c:v>
                </c:pt>
                <c:pt idx="1225">
                  <c:v>0.13151485856952314</c:v>
                </c:pt>
                <c:pt idx="1226">
                  <c:v>2.9062792445139852E-8</c:v>
                </c:pt>
                <c:pt idx="1227">
                  <c:v>3.2978380953768983E-28</c:v>
                </c:pt>
                <c:pt idx="1228">
                  <c:v>2.0704070691992381E-154</c:v>
                </c:pt>
                <c:pt idx="1229">
                  <c:v>4.7201275027925831E-145</c:v>
                </c:pt>
                <c:pt idx="1230">
                  <c:v>1.0536992490209512E-198</c:v>
                </c:pt>
                <c:pt idx="1231">
                  <c:v>4.9310743798362276E-15</c:v>
                </c:pt>
                <c:pt idx="1232">
                  <c:v>4.0765641651881568E-9</c:v>
                </c:pt>
                <c:pt idx="1233">
                  <c:v>1.1777133473444078E-75</c:v>
                </c:pt>
                <c:pt idx="1234">
                  <c:v>2.785378018859702E-44</c:v>
                </c:pt>
                <c:pt idx="1235">
                  <c:v>2.8137081601551177E-177</c:v>
                </c:pt>
                <c:pt idx="1236">
                  <c:v>6.8072688379087383E-5</c:v>
                </c:pt>
                <c:pt idx="1237">
                  <c:v>2.3067791037895447E-53</c:v>
                </c:pt>
                <c:pt idx="1238">
                  <c:v>2.8740640767609114E-160</c:v>
                </c:pt>
                <c:pt idx="1239">
                  <c:v>8.7602656109809305E-166</c:v>
                </c:pt>
                <c:pt idx="1240">
                  <c:v>4.9611827346556509E-85</c:v>
                </c:pt>
                <c:pt idx="1241">
                  <c:v>9.3618396014174446E-10</c:v>
                </c:pt>
                <c:pt idx="1242">
                  <c:v>4.0263518875845235E-10</c:v>
                </c:pt>
                <c:pt idx="1243">
                  <c:v>2.217475015988433E-31</c:v>
                </c:pt>
                <c:pt idx="1244">
                  <c:v>4.4358386513669309E-17</c:v>
                </c:pt>
                <c:pt idx="1245">
                  <c:v>5.6311952525394035E-108</c:v>
                </c:pt>
                <c:pt idx="1246">
                  <c:v>1.3149478627493591E-128</c:v>
                </c:pt>
                <c:pt idx="1247">
                  <c:v>1.6911679658984608E-31</c:v>
                </c:pt>
                <c:pt idx="1248">
                  <c:v>0.12418227382479539</c:v>
                </c:pt>
                <c:pt idx="1249">
                  <c:v>1.7077168259473462E-4</c:v>
                </c:pt>
                <c:pt idx="1250">
                  <c:v>1.8594976379177488E-92</c:v>
                </c:pt>
                <c:pt idx="1251">
                  <c:v>3.4811013713238266E-25</c:v>
                </c:pt>
                <c:pt idx="1252">
                  <c:v>3.6012995358205038E-13</c:v>
                </c:pt>
                <c:pt idx="1253">
                  <c:v>3.9392405421686916E-99</c:v>
                </c:pt>
                <c:pt idx="1254">
                  <c:v>1.6457783355794456E-3</c:v>
                </c:pt>
                <c:pt idx="1255">
                  <c:v>5.7151529658645948E-15</c:v>
                </c:pt>
                <c:pt idx="1256">
                  <c:v>1.1853072865623144E-12</c:v>
                </c:pt>
                <c:pt idx="1257">
                  <c:v>1.4806254134170787E-25</c:v>
                </c:pt>
                <c:pt idx="1258">
                  <c:v>5.1417655439403123E-44</c:v>
                </c:pt>
                <c:pt idx="1259">
                  <c:v>1.9719880663389154E-306</c:v>
                </c:pt>
                <c:pt idx="1260">
                  <c:v>7.2358839288617999E-266</c:v>
                </c:pt>
                <c:pt idx="1261">
                  <c:v>4.9741476435091889E-12</c:v>
                </c:pt>
                <c:pt idx="1262">
                  <c:v>1.1416458501385515E-177</c:v>
                </c:pt>
                <c:pt idx="1263">
                  <c:v>1.1315464813104451E-10</c:v>
                </c:pt>
                <c:pt idx="1264">
                  <c:v>4.4364489287052031E-134</c:v>
                </c:pt>
                <c:pt idx="1265">
                  <c:v>2.4530484144299808E-49</c:v>
                </c:pt>
                <c:pt idx="1266">
                  <c:v>1.0473980153946462E-2</c:v>
                </c:pt>
                <c:pt idx="1267">
                  <c:v>7.9295064068232205E-83</c:v>
                </c:pt>
                <c:pt idx="1268">
                  <c:v>9.0143349652030049E-3</c:v>
                </c:pt>
                <c:pt idx="1269">
                  <c:v>3.5704482518279774E-155</c:v>
                </c:pt>
                <c:pt idx="1270">
                  <c:v>1.017824126444484E-123</c:v>
                </c:pt>
                <c:pt idx="1271">
                  <c:v>5.0236837945474213E-12</c:v>
                </c:pt>
                <c:pt idx="1272">
                  <c:v>2.4461849659052157E-13</c:v>
                </c:pt>
                <c:pt idx="1273">
                  <c:v>6.6672212556910105E-24</c:v>
                </c:pt>
                <c:pt idx="1274">
                  <c:v>0.12642481610413317</c:v>
                </c:pt>
                <c:pt idx="1275">
                  <c:v>1.2083779383130242E-20</c:v>
                </c:pt>
                <c:pt idx="1276">
                  <c:v>1.0510468209244902E-14</c:v>
                </c:pt>
                <c:pt idx="1277">
                  <c:v>6.9049779215616283E-35</c:v>
                </c:pt>
                <c:pt idx="1278">
                  <c:v>3.7000717168943013E-102</c:v>
                </c:pt>
                <c:pt idx="1279">
                  <c:v>3.1777409202928904E-13</c:v>
                </c:pt>
                <c:pt idx="1280">
                  <c:v>2.5776303147058445E-24</c:v>
                </c:pt>
                <c:pt idx="1281">
                  <c:v>6.0704833731421548E-293</c:v>
                </c:pt>
                <c:pt idx="1282">
                  <c:v>4.5186023234333288E-14</c:v>
                </c:pt>
                <c:pt idx="1283">
                  <c:v>1.1898410248987699E-62</c:v>
                </c:pt>
                <c:pt idx="1284">
                  <c:v>2.453430410211147E-115</c:v>
                </c:pt>
                <c:pt idx="1285">
                  <c:v>1.2679430016836684E-84</c:v>
                </c:pt>
                <c:pt idx="1286">
                  <c:v>3.4979446403227739E-188</c:v>
                </c:pt>
                <c:pt idx="1287">
                  <c:v>4.1040901715783243E-2</c:v>
                </c:pt>
                <c:pt idx="1288">
                  <c:v>1.0381577323788152E-72</c:v>
                </c:pt>
                <c:pt idx="1289">
                  <c:v>1.2645941728859541E-7</c:v>
                </c:pt>
                <c:pt idx="1290">
                  <c:v>7.4921505695097933E-46</c:v>
                </c:pt>
                <c:pt idx="1291">
                  <c:v>8.4007489994935829E-3</c:v>
                </c:pt>
                <c:pt idx="1292">
                  <c:v>8.634695084625614E-4</c:v>
                </c:pt>
                <c:pt idx="1293">
                  <c:v>6.8346220243541962E-79</c:v>
                </c:pt>
                <c:pt idx="1294">
                  <c:v>0.11234314916712543</c:v>
                </c:pt>
                <c:pt idx="1295">
                  <c:v>4.754790828451154E-230</c:v>
                </c:pt>
                <c:pt idx="1296">
                  <c:v>1.1793871449873638E-268</c:v>
                </c:pt>
                <c:pt idx="1297">
                  <c:v>5.1603295722040821E-36</c:v>
                </c:pt>
                <c:pt idx="1298">
                  <c:v>7.3914394425048796E-3</c:v>
                </c:pt>
                <c:pt idx="1299">
                  <c:v>3.2346938833513537E-4</c:v>
                </c:pt>
                <c:pt idx="1300">
                  <c:v>3.7085955072532703E-6</c:v>
                </c:pt>
                <c:pt idx="1301">
                  <c:v>5.2728789525219652E-114</c:v>
                </c:pt>
                <c:pt idx="1302">
                  <c:v>9.5189392539735582E-14</c:v>
                </c:pt>
                <c:pt idx="1303">
                  <c:v>1.6148223968341888E-47</c:v>
                </c:pt>
                <c:pt idx="1304">
                  <c:v>0.13133088662386128</c:v>
                </c:pt>
                <c:pt idx="1305">
                  <c:v>1.6012348577563378E-7</c:v>
                </c:pt>
                <c:pt idx="1306">
                  <c:v>0.11688838863129938</c:v>
                </c:pt>
                <c:pt idx="1307">
                  <c:v>3.2184354893793632E-147</c:v>
                </c:pt>
                <c:pt idx="1308">
                  <c:v>1.0429399391640579E-47</c:v>
                </c:pt>
                <c:pt idx="1309">
                  <c:v>6.305823366652278E-64</c:v>
                </c:pt>
                <c:pt idx="1310">
                  <c:v>1.1623528648268974E-130</c:v>
                </c:pt>
                <c:pt idx="1311">
                  <c:v>7.7037176874348625E-192</c:v>
                </c:pt>
                <c:pt idx="1312">
                  <c:v>5.9204599265521161E-112</c:v>
                </c:pt>
                <c:pt idx="1313">
                  <c:v>1.0436711203203792E-22</c:v>
                </c:pt>
                <c:pt idx="1314">
                  <c:v>6.2119541110508065E-81</c:v>
                </c:pt>
                <c:pt idx="1315">
                  <c:v>3.6819790172400955E-7</c:v>
                </c:pt>
                <c:pt idx="1316">
                  <c:v>3.0133302369356028E-21</c:v>
                </c:pt>
                <c:pt idx="1317">
                  <c:v>2.0148166434752023E-95</c:v>
                </c:pt>
                <c:pt idx="1318">
                  <c:v>1.4373875103884047E-15</c:v>
                </c:pt>
                <c:pt idx="1319">
                  <c:v>3.8108192776237944E-7</c:v>
                </c:pt>
                <c:pt idx="1320">
                  <c:v>9.0935205376297148E-159</c:v>
                </c:pt>
                <c:pt idx="1321">
                  <c:v>8.6140343069213366E-142</c:v>
                </c:pt>
                <c:pt idx="1322">
                  <c:v>1.8985191928249713E-7</c:v>
                </c:pt>
                <c:pt idx="1323">
                  <c:v>9.5050293733851078E-5</c:v>
                </c:pt>
                <c:pt idx="1324">
                  <c:v>2.224389164541153E-4</c:v>
                </c:pt>
                <c:pt idx="1325">
                  <c:v>5.2890133414199383E-6</c:v>
                </c:pt>
                <c:pt idx="1326">
                  <c:v>1.0571587275387833E-106</c:v>
                </c:pt>
                <c:pt idx="1327">
                  <c:v>0.11642220797109767</c:v>
                </c:pt>
                <c:pt idx="1328">
                  <c:v>5.2851305859634505E-118</c:v>
                </c:pt>
                <c:pt idx="1329">
                  <c:v>5.5656566958809962E-20</c:v>
                </c:pt>
                <c:pt idx="1330">
                  <c:v>1.4391777311842744E-146</c:v>
                </c:pt>
                <c:pt idx="1331">
                  <c:v>0.10309588408754951</c:v>
                </c:pt>
                <c:pt idx="1332">
                  <c:v>2.9323809511793651E-81</c:v>
                </c:pt>
                <c:pt idx="1333">
                  <c:v>4.35431807713153E-53</c:v>
                </c:pt>
                <c:pt idx="1334">
                  <c:v>2.4443573148441858E-92</c:v>
                </c:pt>
                <c:pt idx="1335">
                  <c:v>2.2695017269879455E-30</c:v>
                </c:pt>
                <c:pt idx="1336">
                  <c:v>2.259429196912992E-144</c:v>
                </c:pt>
                <c:pt idx="1337">
                  <c:v>5.4453210141096262E-2</c:v>
                </c:pt>
                <c:pt idx="1338">
                  <c:v>1.7547701930065522E-227</c:v>
                </c:pt>
                <c:pt idx="1339">
                  <c:v>4.3600654863086234E-3</c:v>
                </c:pt>
                <c:pt idx="1340">
                  <c:v>8.0964857787993848E-22</c:v>
                </c:pt>
                <c:pt idx="1341">
                  <c:v>6.104544133707419E-13</c:v>
                </c:pt>
                <c:pt idx="1342">
                  <c:v>1.9601848444685395E-25</c:v>
                </c:pt>
                <c:pt idx="1343">
                  <c:v>3.9642610304482733E-34</c:v>
                </c:pt>
                <c:pt idx="1344">
                  <c:v>7.1759786487474386E-2</c:v>
                </c:pt>
                <c:pt idx="1345">
                  <c:v>5.9740381354160734E-5</c:v>
                </c:pt>
                <c:pt idx="1346">
                  <c:v>1.3037444554368859E-191</c:v>
                </c:pt>
                <c:pt idx="1347">
                  <c:v>2.0966566627447603E-62</c:v>
                </c:pt>
                <c:pt idx="1348">
                  <c:v>3.3834994954649494E-13</c:v>
                </c:pt>
                <c:pt idx="1349">
                  <c:v>1.905191797091227E-42</c:v>
                </c:pt>
                <c:pt idx="1350">
                  <c:v>3.1825325175050695E-141</c:v>
                </c:pt>
                <c:pt idx="1351">
                  <c:v>2.792342018306324E-11</c:v>
                </c:pt>
                <c:pt idx="1352">
                  <c:v>0.12511528017643714</c:v>
                </c:pt>
                <c:pt idx="1353">
                  <c:v>0.10404831726119379</c:v>
                </c:pt>
                <c:pt idx="1354">
                  <c:v>2.3458920184071249E-161</c:v>
                </c:pt>
                <c:pt idx="1355">
                  <c:v>4.5255758493597877E-76</c:v>
                </c:pt>
                <c:pt idx="1356">
                  <c:v>3.0791757250981557E-87</c:v>
                </c:pt>
                <c:pt idx="1357">
                  <c:v>0</c:v>
                </c:pt>
                <c:pt idx="1358">
                  <c:v>1.7901585386408662E-108</c:v>
                </c:pt>
                <c:pt idx="1359">
                  <c:v>8.8379090354626028E-43</c:v>
                </c:pt>
                <c:pt idx="1360">
                  <c:v>7.2573132988408182E-60</c:v>
                </c:pt>
                <c:pt idx="1361">
                  <c:v>3.547791519527827E-32</c:v>
                </c:pt>
                <c:pt idx="1362">
                  <c:v>1.002599642586948E-79</c:v>
                </c:pt>
                <c:pt idx="1363">
                  <c:v>2.0355766256126054E-3</c:v>
                </c:pt>
                <c:pt idx="1364">
                  <c:v>6.4050629345822853E-52</c:v>
                </c:pt>
                <c:pt idx="1365">
                  <c:v>3.1064183087148651E-40</c:v>
                </c:pt>
                <c:pt idx="1366">
                  <c:v>5.0349542624063215E-2</c:v>
                </c:pt>
                <c:pt idx="1367">
                  <c:v>1.9406362406125528E-13</c:v>
                </c:pt>
                <c:pt idx="1368">
                  <c:v>2.5888970260080175E-3</c:v>
                </c:pt>
                <c:pt idx="1369">
                  <c:v>8.77115714382284E-44</c:v>
                </c:pt>
                <c:pt idx="1370">
                  <c:v>8.5425820887844488E-11</c:v>
                </c:pt>
                <c:pt idx="1371">
                  <c:v>3.8208262592814074E-3</c:v>
                </c:pt>
                <c:pt idx="1372">
                  <c:v>5.1449558096470348E-174</c:v>
                </c:pt>
                <c:pt idx="1373">
                  <c:v>7.6516912121419919E-3</c:v>
                </c:pt>
                <c:pt idx="1374">
                  <c:v>7.741538162813645E-19</c:v>
                </c:pt>
                <c:pt idx="1375">
                  <c:v>1.3682421691816899E-129</c:v>
                </c:pt>
                <c:pt idx="1376">
                  <c:v>5.0995134401103139E-6</c:v>
                </c:pt>
                <c:pt idx="1377">
                  <c:v>2.5508247528278235E-20</c:v>
                </c:pt>
                <c:pt idx="1378">
                  <c:v>6.1694765220752961E-57</c:v>
                </c:pt>
                <c:pt idx="1379">
                  <c:v>2.1140395125249955E-118</c:v>
                </c:pt>
                <c:pt idx="1380">
                  <c:v>4.9064598090911288E-7</c:v>
                </c:pt>
                <c:pt idx="1381">
                  <c:v>5.7552632714530331E-85</c:v>
                </c:pt>
                <c:pt idx="1382">
                  <c:v>3.3252302515023297E-24</c:v>
                </c:pt>
                <c:pt idx="1383">
                  <c:v>3.5179415650707248E-39</c:v>
                </c:pt>
                <c:pt idx="1384">
                  <c:v>1.4923837050246444E-52</c:v>
                </c:pt>
                <c:pt idx="1385">
                  <c:v>7.3013905152997193E-22</c:v>
                </c:pt>
                <c:pt idx="1386">
                  <c:v>1.2679430016836684E-84</c:v>
                </c:pt>
                <c:pt idx="1387">
                  <c:v>7.0034839656768749E-3</c:v>
                </c:pt>
                <c:pt idx="1388">
                  <c:v>1.1157332909016788E-27</c:v>
                </c:pt>
                <c:pt idx="1389">
                  <c:v>2.6232229052897327E-20</c:v>
                </c:pt>
                <c:pt idx="1390">
                  <c:v>9.061783077804622E-43</c:v>
                </c:pt>
                <c:pt idx="1391">
                  <c:v>5.9975286449093425E-2</c:v>
                </c:pt>
                <c:pt idx="1392">
                  <c:v>0.12610747165466443</c:v>
                </c:pt>
                <c:pt idx="1393">
                  <c:v>5.7640354044925059E-135</c:v>
                </c:pt>
                <c:pt idx="1394">
                  <c:v>6.5970300436158538E-75</c:v>
                </c:pt>
                <c:pt idx="1395">
                  <c:v>3.3746485730265654E-38</c:v>
                </c:pt>
                <c:pt idx="1396">
                  <c:v>5.4547470670775026E-2</c:v>
                </c:pt>
                <c:pt idx="1397">
                  <c:v>2.1904353385683421E-21</c:v>
                </c:pt>
                <c:pt idx="1398">
                  <c:v>1.594896700549024E-75</c:v>
                </c:pt>
                <c:pt idx="1399">
                  <c:v>1.3345563582852592E-2</c:v>
                </c:pt>
                <c:pt idx="1400">
                  <c:v>3.0483248005115004E-29</c:v>
                </c:pt>
                <c:pt idx="1401">
                  <c:v>2.3356422875220222E-51</c:v>
                </c:pt>
                <c:pt idx="1402">
                  <c:v>1.703179029392478E-53</c:v>
                </c:pt>
                <c:pt idx="1403">
                  <c:v>3.5846971115250584E-27</c:v>
                </c:pt>
                <c:pt idx="1404">
                  <c:v>9.0429851983708588E-274</c:v>
                </c:pt>
                <c:pt idx="1405">
                  <c:v>7.3744377038829013E-105</c:v>
                </c:pt>
                <c:pt idx="1406">
                  <c:v>3.7051130483041705E-2</c:v>
                </c:pt>
                <c:pt idx="1407">
                  <c:v>2.6342320318088479E-150</c:v>
                </c:pt>
                <c:pt idx="1408">
                  <c:v>2.8372268024571E-57</c:v>
                </c:pt>
                <c:pt idx="1409">
                  <c:v>3.355389827557365E-130</c:v>
                </c:pt>
                <c:pt idx="1410">
                  <c:v>9.8208922606253135E-2</c:v>
                </c:pt>
                <c:pt idx="1411">
                  <c:v>2.0857147137013389E-11</c:v>
                </c:pt>
                <c:pt idx="1412">
                  <c:v>7.2506187557391989E-26</c:v>
                </c:pt>
                <c:pt idx="1413">
                  <c:v>1.8973727464659797E-11</c:v>
                </c:pt>
                <c:pt idx="1414">
                  <c:v>2.114460063265744E-2</c:v>
                </c:pt>
                <c:pt idx="1415">
                  <c:v>8.3334160414714436E-27</c:v>
                </c:pt>
                <c:pt idx="1416">
                  <c:v>7.7221517519767696E-8</c:v>
                </c:pt>
                <c:pt idx="1417">
                  <c:v>2.1934886226068727E-108</c:v>
                </c:pt>
                <c:pt idx="1418">
                  <c:v>7.5149829625946095E-14</c:v>
                </c:pt>
                <c:pt idx="1419">
                  <c:v>0.12069762093424113</c:v>
                </c:pt>
                <c:pt idx="1420">
                  <c:v>0.12940667862177299</c:v>
                </c:pt>
                <c:pt idx="1421">
                  <c:v>2.481816088985489E-77</c:v>
                </c:pt>
                <c:pt idx="1422">
                  <c:v>1.862618416294588E-5</c:v>
                </c:pt>
                <c:pt idx="1423">
                  <c:v>2.2411991525596343E-160</c:v>
                </c:pt>
                <c:pt idx="1424">
                  <c:v>2.1323879129788619E-60</c:v>
                </c:pt>
                <c:pt idx="1425">
                  <c:v>8.1578940749000172E-61</c:v>
                </c:pt>
                <c:pt idx="1426">
                  <c:v>2.9449868295889222E-16</c:v>
                </c:pt>
                <c:pt idx="1427">
                  <c:v>0.12799785702220351</c:v>
                </c:pt>
                <c:pt idx="1428">
                  <c:v>4.0179856977476544E-6</c:v>
                </c:pt>
                <c:pt idx="1429">
                  <c:v>4.6034523611776451E-148</c:v>
                </c:pt>
                <c:pt idx="1430">
                  <c:v>1.5619068367283579E-5</c:v>
                </c:pt>
                <c:pt idx="1431">
                  <c:v>1.7584246259725675E-31</c:v>
                </c:pt>
                <c:pt idx="1432">
                  <c:v>9.2307373574581088E-91</c:v>
                </c:pt>
                <c:pt idx="1433">
                  <c:v>1.8180004098088177E-77</c:v>
                </c:pt>
                <c:pt idx="1434">
                  <c:v>1.5395804120108077E-11</c:v>
                </c:pt>
                <c:pt idx="1435">
                  <c:v>1.6064704648234971E-14</c:v>
                </c:pt>
                <c:pt idx="1436">
                  <c:v>2.8334576919252877E-26</c:v>
                </c:pt>
                <c:pt idx="1437">
                  <c:v>5.5590063397478012E-75</c:v>
                </c:pt>
                <c:pt idx="1438">
                  <c:v>9.9001868139429461E-2</c:v>
                </c:pt>
                <c:pt idx="1439">
                  <c:v>1.3920672457147998E-10</c:v>
                </c:pt>
                <c:pt idx="1440">
                  <c:v>1.7945082677206185E-63</c:v>
                </c:pt>
                <c:pt idx="1441">
                  <c:v>2.4994573582492828E-42</c:v>
                </c:pt>
                <c:pt idx="1442">
                  <c:v>1.6426322388273672E-22</c:v>
                </c:pt>
                <c:pt idx="1443">
                  <c:v>0.12357560415692846</c:v>
                </c:pt>
                <c:pt idx="1444">
                  <c:v>4.4227152553033823E-16</c:v>
                </c:pt>
                <c:pt idx="1445">
                  <c:v>1.1213883863884708E-51</c:v>
                </c:pt>
                <c:pt idx="1446">
                  <c:v>3.4139176231176793E-18</c:v>
                </c:pt>
                <c:pt idx="1447">
                  <c:v>5.2943816637338936E-2</c:v>
                </c:pt>
                <c:pt idx="1448">
                  <c:v>3.0737963125269593E-36</c:v>
                </c:pt>
                <c:pt idx="1449">
                  <c:v>6.7545981583003842E-127</c:v>
                </c:pt>
                <c:pt idx="1450">
                  <c:v>8.6365626458079128E-3</c:v>
                </c:pt>
                <c:pt idx="1451">
                  <c:v>0</c:v>
                </c:pt>
                <c:pt idx="1452">
                  <c:v>2.9809468475593758E-15</c:v>
                </c:pt>
                <c:pt idx="1453">
                  <c:v>7.1830488834124261E-62</c:v>
                </c:pt>
                <c:pt idx="1454">
                  <c:v>1.1183929121038327E-148</c:v>
                </c:pt>
                <c:pt idx="1455">
                  <c:v>9.4075553008892051E-102</c:v>
                </c:pt>
                <c:pt idx="1456">
                  <c:v>5.7012199945287565E-67</c:v>
                </c:pt>
                <c:pt idx="1457">
                  <c:v>1.3427461623392159E-57</c:v>
                </c:pt>
                <c:pt idx="1458">
                  <c:v>1.3835159724603796E-4</c:v>
                </c:pt>
                <c:pt idx="1459">
                  <c:v>2.1199994967323424E-123</c:v>
                </c:pt>
                <c:pt idx="1460">
                  <c:v>1.4548252368733498E-2</c:v>
                </c:pt>
                <c:pt idx="1461">
                  <c:v>2.1158804787545273E-253</c:v>
                </c:pt>
                <c:pt idx="1462">
                  <c:v>6.6971727195488491E-207</c:v>
                </c:pt>
                <c:pt idx="1463">
                  <c:v>8.2392411999993065E-6</c:v>
                </c:pt>
                <c:pt idx="1464">
                  <c:v>1.1827445717736023E-39</c:v>
                </c:pt>
                <c:pt idx="1465">
                  <c:v>7.0515678877288712E-2</c:v>
                </c:pt>
                <c:pt idx="1466">
                  <c:v>3.7424435541581277E-16</c:v>
                </c:pt>
                <c:pt idx="1467">
                  <c:v>1.8777391019430152E-33</c:v>
                </c:pt>
                <c:pt idx="1468">
                  <c:v>1.1109263150444399E-7</c:v>
                </c:pt>
                <c:pt idx="1469">
                  <c:v>8.7403766899084996E-258</c:v>
                </c:pt>
                <c:pt idx="1470">
                  <c:v>5.0309579873574389E-9</c:v>
                </c:pt>
                <c:pt idx="1471">
                  <c:v>5.2568956219736149E-6</c:v>
                </c:pt>
                <c:pt idx="1472">
                  <c:v>2.0985941291666523E-190</c:v>
                </c:pt>
                <c:pt idx="1473">
                  <c:v>2.924570450713235E-84</c:v>
                </c:pt>
                <c:pt idx="1474">
                  <c:v>4.7356813306719935E-97</c:v>
                </c:pt>
                <c:pt idx="1475">
                  <c:v>1.0191531566337387E-171</c:v>
                </c:pt>
                <c:pt idx="1476">
                  <c:v>9.873154965193483E-244</c:v>
                </c:pt>
                <c:pt idx="1477">
                  <c:v>4.1939058903835727E-44</c:v>
                </c:pt>
                <c:pt idx="1478">
                  <c:v>8.0678238618596201E-9</c:v>
                </c:pt>
                <c:pt idx="1479">
                  <c:v>9.0067890685593677E-2</c:v>
                </c:pt>
                <c:pt idx="1480">
                  <c:v>3.0990998588230613E-162</c:v>
                </c:pt>
                <c:pt idx="1481">
                  <c:v>1.7479161550333564E-35</c:v>
                </c:pt>
                <c:pt idx="1482">
                  <c:v>4.2315768410771385E-4</c:v>
                </c:pt>
                <c:pt idx="1483">
                  <c:v>3.8844294084336405E-34</c:v>
                </c:pt>
                <c:pt idx="1484">
                  <c:v>7.0034839656768749E-3</c:v>
                </c:pt>
                <c:pt idx="1485">
                  <c:v>5.7092136307846895E-3</c:v>
                </c:pt>
                <c:pt idx="1486">
                  <c:v>4.8843145616163416E-8</c:v>
                </c:pt>
                <c:pt idx="1487">
                  <c:v>1.5492376101491827E-51</c:v>
                </c:pt>
                <c:pt idx="1488">
                  <c:v>2.2869711801920012E-22</c:v>
                </c:pt>
                <c:pt idx="1489">
                  <c:v>1.536644747639862E-14</c:v>
                </c:pt>
                <c:pt idx="1490">
                  <c:v>8.1026505023532769E-87</c:v>
                </c:pt>
                <c:pt idx="1491">
                  <c:v>1.4403941002766034E-11</c:v>
                </c:pt>
                <c:pt idx="1492">
                  <c:v>3.6789840768234898E-57</c:v>
                </c:pt>
                <c:pt idx="1493">
                  <c:v>2.6233471660914342E-82</c:v>
                </c:pt>
                <c:pt idx="1494">
                  <c:v>3.0160323845650691E-10</c:v>
                </c:pt>
                <c:pt idx="1495">
                  <c:v>5.7104010250753861E-11</c:v>
                </c:pt>
                <c:pt idx="1496">
                  <c:v>8.2358782385329518E-39</c:v>
                </c:pt>
                <c:pt idx="1497">
                  <c:v>4.1832149690932902E-3</c:v>
                </c:pt>
                <c:pt idx="1498">
                  <c:v>2.4206789386360459E-8</c:v>
                </c:pt>
                <c:pt idx="1499">
                  <c:v>2.2591478628628623E-132</c:v>
                </c:pt>
                <c:pt idx="1500">
                  <c:v>4.38180765915475E-28</c:v>
                </c:pt>
                <c:pt idx="1501">
                  <c:v>6.1300552359955602E-147</c:v>
                </c:pt>
                <c:pt idx="1502">
                  <c:v>1.6070750586056891E-5</c:v>
                </c:pt>
                <c:pt idx="1503">
                  <c:v>1.6265638788388458E-2</c:v>
                </c:pt>
                <c:pt idx="1504">
                  <c:v>5.7091080451195165E-8</c:v>
                </c:pt>
                <c:pt idx="1505">
                  <c:v>4.5665257931636201E-9</c:v>
                </c:pt>
                <c:pt idx="1506">
                  <c:v>0</c:v>
                </c:pt>
                <c:pt idx="1507">
                  <c:v>6.7211556012484229E-43</c:v>
                </c:pt>
                <c:pt idx="1508">
                  <c:v>9.8688124156086233E-3</c:v>
                </c:pt>
                <c:pt idx="1509">
                  <c:v>3.0764077683824435E-2</c:v>
                </c:pt>
                <c:pt idx="1510">
                  <c:v>4.4007633123170619E-117</c:v>
                </c:pt>
                <c:pt idx="1511">
                  <c:v>1.8418591579238047E-66</c:v>
                </c:pt>
                <c:pt idx="1512">
                  <c:v>2.5342123819278214E-8</c:v>
                </c:pt>
                <c:pt idx="1513">
                  <c:v>3.5661002522990893E-98</c:v>
                </c:pt>
                <c:pt idx="1514">
                  <c:v>7.8867080715662538E-18</c:v>
                </c:pt>
                <c:pt idx="1515">
                  <c:v>5.6018345582702272E-51</c:v>
                </c:pt>
                <c:pt idx="1516">
                  <c:v>3.7205872951099499E-2</c:v>
                </c:pt>
                <c:pt idx="1517">
                  <c:v>7.7574881178341265E-15</c:v>
                </c:pt>
                <c:pt idx="1518">
                  <c:v>1.8841016553734377E-12</c:v>
                </c:pt>
                <c:pt idx="1519">
                  <c:v>9.2485463531265351E-197</c:v>
                </c:pt>
                <c:pt idx="1520">
                  <c:v>3.371315241183259E-4</c:v>
                </c:pt>
                <c:pt idx="1521">
                  <c:v>9.5870796353931175E-86</c:v>
                </c:pt>
                <c:pt idx="1522">
                  <c:v>3.0517129797867894E-52</c:v>
                </c:pt>
                <c:pt idx="1523">
                  <c:v>2.313632572381163E-19</c:v>
                </c:pt>
                <c:pt idx="1524">
                  <c:v>7.4887573732511731E-2</c:v>
                </c:pt>
                <c:pt idx="1525">
                  <c:v>3.9604495872391873E-298</c:v>
                </c:pt>
                <c:pt idx="1526">
                  <c:v>3.1431171404581129E-52</c:v>
                </c:pt>
                <c:pt idx="1527">
                  <c:v>6.0157458429946396E-27</c:v>
                </c:pt>
                <c:pt idx="1528">
                  <c:v>1.3240545564809446E-28</c:v>
                </c:pt>
                <c:pt idx="1529">
                  <c:v>1.3901606802188526E-14</c:v>
                </c:pt>
                <c:pt idx="1530">
                  <c:v>3.8673599983292999E-23</c:v>
                </c:pt>
                <c:pt idx="1531">
                  <c:v>0.11401473411766663</c:v>
                </c:pt>
                <c:pt idx="1532">
                  <c:v>4.2200820742942532E-22</c:v>
                </c:pt>
                <c:pt idx="1533">
                  <c:v>4.7548092349731708E-33</c:v>
                </c:pt>
                <c:pt idx="1534">
                  <c:v>4.7172677762882249E-64</c:v>
                </c:pt>
                <c:pt idx="1535">
                  <c:v>2.9832110110930012E-148</c:v>
                </c:pt>
                <c:pt idx="1536">
                  <c:v>4.3632693712092392E-2</c:v>
                </c:pt>
                <c:pt idx="1537">
                  <c:v>2.142845835609891E-96</c:v>
                </c:pt>
                <c:pt idx="1538">
                  <c:v>1.0168215648201126E-2</c:v>
                </c:pt>
                <c:pt idx="1539">
                  <c:v>1.0200982233604478E-49</c:v>
                </c:pt>
                <c:pt idx="1540">
                  <c:v>5.4605581473971356E-8</c:v>
                </c:pt>
                <c:pt idx="1541">
                  <c:v>1.8400140804030899E-94</c:v>
                </c:pt>
                <c:pt idx="1542">
                  <c:v>6.2386579049382241E-131</c:v>
                </c:pt>
                <c:pt idx="1543">
                  <c:v>7.3473883204078804E-34</c:v>
                </c:pt>
                <c:pt idx="1544">
                  <c:v>1.3562334028538591E-116</c:v>
                </c:pt>
                <c:pt idx="1545">
                  <c:v>6.6109558999905864E-3</c:v>
                </c:pt>
                <c:pt idx="1546">
                  <c:v>2.9350294226452623E-4</c:v>
                </c:pt>
                <c:pt idx="1547">
                  <c:v>0.11704184893220142</c:v>
                </c:pt>
                <c:pt idx="1548">
                  <c:v>3.6582482183314071E-31</c:v>
                </c:pt>
                <c:pt idx="1549">
                  <c:v>2.9166611820169836E-9</c:v>
                </c:pt>
                <c:pt idx="1550">
                  <c:v>3.0080414190797749E-2</c:v>
                </c:pt>
                <c:pt idx="1551">
                  <c:v>6.402597545961063E-103</c:v>
                </c:pt>
                <c:pt idx="1552">
                  <c:v>1.3169786867401324E-152</c:v>
                </c:pt>
                <c:pt idx="1553">
                  <c:v>0</c:v>
                </c:pt>
                <c:pt idx="1554">
                  <c:v>1.550731697351168E-82</c:v>
                </c:pt>
                <c:pt idx="1555">
                  <c:v>2.2061928864179171E-6</c:v>
                </c:pt>
                <c:pt idx="1556">
                  <c:v>1.3129105428843417E-17</c:v>
                </c:pt>
                <c:pt idx="1557">
                  <c:v>1.688740711902571E-59</c:v>
                </c:pt>
                <c:pt idx="1558">
                  <c:v>1.2051126933240486E-79</c:v>
                </c:pt>
                <c:pt idx="1559">
                  <c:v>3.7636075352657803E-66</c:v>
                </c:pt>
                <c:pt idx="1560">
                  <c:v>1.0638136373876409E-130</c:v>
                </c:pt>
                <c:pt idx="1561">
                  <c:v>2.5686003893408948E-34</c:v>
                </c:pt>
                <c:pt idx="1562">
                  <c:v>9.0087905110855328E-59</c:v>
                </c:pt>
                <c:pt idx="1563">
                  <c:v>2.7561970720854918E-3</c:v>
                </c:pt>
                <c:pt idx="1564">
                  <c:v>7.7437327426965535E-85</c:v>
                </c:pt>
                <c:pt idx="1565">
                  <c:v>7.30697706513565E-256</c:v>
                </c:pt>
                <c:pt idx="1566">
                  <c:v>0.12131326991274595</c:v>
                </c:pt>
                <c:pt idx="1567">
                  <c:v>9.2847179146763837E-134</c:v>
                </c:pt>
                <c:pt idx="1568">
                  <c:v>3.2443295702143271E-9</c:v>
                </c:pt>
                <c:pt idx="1569">
                  <c:v>3.4770756816978908E-14</c:v>
                </c:pt>
                <c:pt idx="1570">
                  <c:v>2.8642059323361272E-12</c:v>
                </c:pt>
                <c:pt idx="1571">
                  <c:v>7.2483503368413195E-11</c:v>
                </c:pt>
                <c:pt idx="1572">
                  <c:v>0</c:v>
                </c:pt>
                <c:pt idx="1573">
                  <c:v>3.2184354893793632E-147</c:v>
                </c:pt>
                <c:pt idx="1574">
                  <c:v>1.300577013799973E-98</c:v>
                </c:pt>
                <c:pt idx="1575">
                  <c:v>2.9851202494615891E-13</c:v>
                </c:pt>
                <c:pt idx="1576">
                  <c:v>7.2246660785971178E-199</c:v>
                </c:pt>
                <c:pt idx="1577">
                  <c:v>6.2560705836535738E-2</c:v>
                </c:pt>
                <c:pt idx="1578">
                  <c:v>8.9424138645844579E-139</c:v>
                </c:pt>
                <c:pt idx="1579">
                  <c:v>7.4145537862773899E-4</c:v>
                </c:pt>
                <c:pt idx="1580">
                  <c:v>2.2376241016056189E-53</c:v>
                </c:pt>
                <c:pt idx="1581">
                  <c:v>1.5796662029192752E-4</c:v>
                </c:pt>
                <c:pt idx="1582">
                  <c:v>3.6047629187071215E-226</c:v>
                </c:pt>
                <c:pt idx="1583">
                  <c:v>2.9232204556229994E-13</c:v>
                </c:pt>
                <c:pt idx="1584">
                  <c:v>6.7479761142125641E-40</c:v>
                </c:pt>
                <c:pt idx="1585">
                  <c:v>1.3063457840766927E-181</c:v>
                </c:pt>
                <c:pt idx="1586">
                  <c:v>1.7584238149163272E-27</c:v>
                </c:pt>
                <c:pt idx="1587">
                  <c:v>4.220373606482473E-6</c:v>
                </c:pt>
                <c:pt idx="1588">
                  <c:v>1.8914494420136419E-105</c:v>
                </c:pt>
                <c:pt idx="1589">
                  <c:v>5.4268437522587377E-236</c:v>
                </c:pt>
                <c:pt idx="1590">
                  <c:v>5.1176007827538041E-2</c:v>
                </c:pt>
                <c:pt idx="1591">
                  <c:v>5.010226377804722E-95</c:v>
                </c:pt>
                <c:pt idx="1592">
                  <c:v>6.8485147901041377E-20</c:v>
                </c:pt>
                <c:pt idx="1593">
                  <c:v>7.4145537862773899E-4</c:v>
                </c:pt>
                <c:pt idx="1594">
                  <c:v>5.6965359325082253E-4</c:v>
                </c:pt>
                <c:pt idx="1595">
                  <c:v>4.7017052187342513E-2</c:v>
                </c:pt>
                <c:pt idx="1596">
                  <c:v>8.372889580056457E-94</c:v>
                </c:pt>
                <c:pt idx="1597">
                  <c:v>7.4162984843444437E-15</c:v>
                </c:pt>
                <c:pt idx="1598">
                  <c:v>7.3425395874468169E-2</c:v>
                </c:pt>
                <c:pt idx="1599">
                  <c:v>3.6630892930724183E-101</c:v>
                </c:pt>
                <c:pt idx="1600">
                  <c:v>1.9217542625775541E-57</c:v>
                </c:pt>
                <c:pt idx="1601">
                  <c:v>6.3564145016825571E-2</c:v>
                </c:pt>
                <c:pt idx="1602">
                  <c:v>1.104000310918871E-232</c:v>
                </c:pt>
                <c:pt idx="1603">
                  <c:v>1.137239469736682E-306</c:v>
                </c:pt>
                <c:pt idx="1604">
                  <c:v>1.3610302515553332E-2</c:v>
                </c:pt>
                <c:pt idx="1605">
                  <c:v>7.323607856040879E-87</c:v>
                </c:pt>
                <c:pt idx="1606">
                  <c:v>4.115551501059852E-90</c:v>
                </c:pt>
                <c:pt idx="1607">
                  <c:v>3.4370788808011414E-7</c:v>
                </c:pt>
                <c:pt idx="1608">
                  <c:v>7.2695973238492584E-2</c:v>
                </c:pt>
                <c:pt idx="1609">
                  <c:v>7.15534190183683E-2</c:v>
                </c:pt>
                <c:pt idx="1610">
                  <c:v>3.2935207573810051E-135</c:v>
                </c:pt>
                <c:pt idx="1611">
                  <c:v>1.7632779896749254E-155</c:v>
                </c:pt>
                <c:pt idx="1612">
                  <c:v>9.5540831482358322E-132</c:v>
                </c:pt>
                <c:pt idx="1613">
                  <c:v>1.4209785649057102E-62</c:v>
                </c:pt>
                <c:pt idx="1614">
                  <c:v>6.2220151084910494E-107</c:v>
                </c:pt>
                <c:pt idx="1615">
                  <c:v>4.9516805009964387E-38</c:v>
                </c:pt>
                <c:pt idx="1616">
                  <c:v>8.4412174830594412E-147</c:v>
                </c:pt>
                <c:pt idx="1617">
                  <c:v>1.885049006393871E-7</c:v>
                </c:pt>
                <c:pt idx="1618">
                  <c:v>7.5149829625946095E-14</c:v>
                </c:pt>
                <c:pt idx="1619">
                  <c:v>4.9037620989803142E-25</c:v>
                </c:pt>
                <c:pt idx="1620">
                  <c:v>0</c:v>
                </c:pt>
                <c:pt idx="1621">
                  <c:v>1.6127849413910108E-143</c:v>
                </c:pt>
                <c:pt idx="1622">
                  <c:v>7.6676545352670747E-35</c:v>
                </c:pt>
                <c:pt idx="1623">
                  <c:v>2.1870801770406472E-79</c:v>
                </c:pt>
                <c:pt idx="1624">
                  <c:v>1.7731692709516073E-109</c:v>
                </c:pt>
                <c:pt idx="1625">
                  <c:v>5.5599875319962237E-3</c:v>
                </c:pt>
                <c:pt idx="1626">
                  <c:v>1.3882229459821684E-7</c:v>
                </c:pt>
                <c:pt idx="1627">
                  <c:v>2.3458920184071249E-161</c:v>
                </c:pt>
                <c:pt idx="1628">
                  <c:v>4.168776066604981E-3</c:v>
                </c:pt>
                <c:pt idx="1629">
                  <c:v>5.9475605183008743E-117</c:v>
                </c:pt>
                <c:pt idx="1630">
                  <c:v>3.1566845509242435E-15</c:v>
                </c:pt>
                <c:pt idx="1631">
                  <c:v>7.983117767411498E-275</c:v>
                </c:pt>
                <c:pt idx="1632">
                  <c:v>4.7034675278774759E-28</c:v>
                </c:pt>
                <c:pt idx="1633">
                  <c:v>1.9944683291026399E-79</c:v>
                </c:pt>
                <c:pt idx="1634">
                  <c:v>1.3313671034518685E-77</c:v>
                </c:pt>
                <c:pt idx="1635">
                  <c:v>6.6198884847162673E-2</c:v>
                </c:pt>
                <c:pt idx="1636">
                  <c:v>7.7519432685869061E-49</c:v>
                </c:pt>
                <c:pt idx="1637">
                  <c:v>1.2212260091951316E-82</c:v>
                </c:pt>
                <c:pt idx="1638">
                  <c:v>2.874273145259035E-6</c:v>
                </c:pt>
                <c:pt idx="1639">
                  <c:v>1.5951998949905052E-4</c:v>
                </c:pt>
                <c:pt idx="1640">
                  <c:v>7.8469451750796208E-15</c:v>
                </c:pt>
                <c:pt idx="1641">
                  <c:v>0</c:v>
                </c:pt>
                <c:pt idx="1642">
                  <c:v>5.7221659672060219E-20</c:v>
                </c:pt>
                <c:pt idx="1643">
                  <c:v>2.3738208840639588E-9</c:v>
                </c:pt>
                <c:pt idx="1644">
                  <c:v>3.6262954307605695E-241</c:v>
                </c:pt>
                <c:pt idx="1645">
                  <c:v>2.7859920796169172E-26</c:v>
                </c:pt>
                <c:pt idx="1646">
                  <c:v>1.2752261325276228E-95</c:v>
                </c:pt>
                <c:pt idx="1647">
                  <c:v>8.701924993863006E-53</c:v>
                </c:pt>
                <c:pt idx="1648">
                  <c:v>3.0048349631789421E-25</c:v>
                </c:pt>
                <c:pt idx="1649">
                  <c:v>1.1323099524052544E-47</c:v>
                </c:pt>
                <c:pt idx="1650">
                  <c:v>4.2502446307446338E-36</c:v>
                </c:pt>
                <c:pt idx="1651">
                  <c:v>3.7631269049168491E-32</c:v>
                </c:pt>
                <c:pt idx="1652">
                  <c:v>1.7867535014392044E-21</c:v>
                </c:pt>
                <c:pt idx="1653">
                  <c:v>4.6839062001241261E-75</c:v>
                </c:pt>
                <c:pt idx="1654">
                  <c:v>2.8334576919252877E-26</c:v>
                </c:pt>
                <c:pt idx="1655">
                  <c:v>1.5885358664370635E-12</c:v>
                </c:pt>
                <c:pt idx="1656">
                  <c:v>1.6962989179917352E-33</c:v>
                </c:pt>
                <c:pt idx="1657">
                  <c:v>2.317542059352639E-2</c:v>
                </c:pt>
                <c:pt idx="1658">
                  <c:v>2.3312365871804929E-5</c:v>
                </c:pt>
                <c:pt idx="1659">
                  <c:v>8.3738471218325693E-135</c:v>
                </c:pt>
                <c:pt idx="1660">
                  <c:v>1.2162296249165397E-31</c:v>
                </c:pt>
                <c:pt idx="1661">
                  <c:v>9.8455118544199044E-60</c:v>
                </c:pt>
                <c:pt idx="1662">
                  <c:v>2.080790028544754E-10</c:v>
                </c:pt>
                <c:pt idx="1663">
                  <c:v>5.1596840134245778E-11</c:v>
                </c:pt>
                <c:pt idx="1664">
                  <c:v>2.4788397479178962E-15</c:v>
                </c:pt>
                <c:pt idx="1665">
                  <c:v>1.5284353395125209E-17</c:v>
                </c:pt>
                <c:pt idx="1666">
                  <c:v>1.6911679658984608E-31</c:v>
                </c:pt>
                <c:pt idx="1667">
                  <c:v>5.9779613118264401E-3</c:v>
                </c:pt>
                <c:pt idx="1668">
                  <c:v>2.3760740612166821E-120</c:v>
                </c:pt>
                <c:pt idx="1669">
                  <c:v>0.10319109324124377</c:v>
                </c:pt>
                <c:pt idx="1670">
                  <c:v>0.13208314810540123</c:v>
                </c:pt>
                <c:pt idx="1671">
                  <c:v>4.2271698418302556E-100</c:v>
                </c:pt>
                <c:pt idx="1672">
                  <c:v>6.6032952191590341E-14</c:v>
                </c:pt>
                <c:pt idx="1673">
                  <c:v>1.605078998747576E-134</c:v>
                </c:pt>
                <c:pt idx="1674">
                  <c:v>2.3140979445642819E-26</c:v>
                </c:pt>
                <c:pt idx="1675">
                  <c:v>1.3827542845112945E-35</c:v>
                </c:pt>
                <c:pt idx="1676">
                  <c:v>0</c:v>
                </c:pt>
                <c:pt idx="1677">
                  <c:v>7.8434997459452769E-19</c:v>
                </c:pt>
                <c:pt idx="1678">
                  <c:v>5.2552223233707562E-35</c:v>
                </c:pt>
                <c:pt idx="1679">
                  <c:v>5.6847922652340982E-2</c:v>
                </c:pt>
                <c:pt idx="1680">
                  <c:v>2.0122014100257927E-4</c:v>
                </c:pt>
                <c:pt idx="1681">
                  <c:v>0.10213345454357423</c:v>
                </c:pt>
                <c:pt idx="1682">
                  <c:v>1.1004118575597972E-4</c:v>
                </c:pt>
                <c:pt idx="1683">
                  <c:v>6.4434898493306746E-53</c:v>
                </c:pt>
                <c:pt idx="1684">
                  <c:v>2.3448435627199066E-7</c:v>
                </c:pt>
                <c:pt idx="1685">
                  <c:v>1.7376096852602927E-46</c:v>
                </c:pt>
                <c:pt idx="1686">
                  <c:v>8.4424848122420351E-53</c:v>
                </c:pt>
                <c:pt idx="1687">
                  <c:v>3.5513429116118798E-6</c:v>
                </c:pt>
                <c:pt idx="1688">
                  <c:v>3.7779871997426218E-12</c:v>
                </c:pt>
                <c:pt idx="1689">
                  <c:v>1.8941521376320173E-158</c:v>
                </c:pt>
                <c:pt idx="1690">
                  <c:v>1.2250929570790225E-71</c:v>
                </c:pt>
                <c:pt idx="1691">
                  <c:v>3.3544806364746057E-26</c:v>
                </c:pt>
                <c:pt idx="1692">
                  <c:v>4.291549588718114E-47</c:v>
                </c:pt>
                <c:pt idx="1693">
                  <c:v>5.2193739804202399E-15</c:v>
                </c:pt>
                <c:pt idx="1694">
                  <c:v>1.588835577120038E-5</c:v>
                </c:pt>
                <c:pt idx="1695">
                  <c:v>4.9310743798362276E-15</c:v>
                </c:pt>
                <c:pt idx="1696">
                  <c:v>6.2851307349626534E-8</c:v>
                </c:pt>
                <c:pt idx="1697">
                  <c:v>7.449044087041185E-6</c:v>
                </c:pt>
                <c:pt idx="1698">
                  <c:v>8.7931062721507884E-6</c:v>
                </c:pt>
                <c:pt idx="1699">
                  <c:v>4.9996835228955764E-70</c:v>
                </c:pt>
                <c:pt idx="1700">
                  <c:v>1.2966624797107632E-11</c:v>
                </c:pt>
                <c:pt idx="1701">
                  <c:v>1.8442841789570657E-11</c:v>
                </c:pt>
                <c:pt idx="1702">
                  <c:v>1.5171639764355862E-37</c:v>
                </c:pt>
                <c:pt idx="1703">
                  <c:v>3.4461292636288866E-136</c:v>
                </c:pt>
                <c:pt idx="1704">
                  <c:v>4.6505304166113018E-23</c:v>
                </c:pt>
                <c:pt idx="1705">
                  <c:v>7.9060562538655766E-16</c:v>
                </c:pt>
                <c:pt idx="1706">
                  <c:v>1.6265851926223765E-82</c:v>
                </c:pt>
                <c:pt idx="1707">
                  <c:v>1.844661699098146E-30</c:v>
                </c:pt>
                <c:pt idx="1708">
                  <c:v>2.3012455858259714E-12</c:v>
                </c:pt>
                <c:pt idx="1709">
                  <c:v>1.5928817237018253E-55</c:v>
                </c:pt>
                <c:pt idx="1710">
                  <c:v>3.6960532975856057E-11</c:v>
                </c:pt>
                <c:pt idx="1711">
                  <c:v>9.257336057201943E-54</c:v>
                </c:pt>
                <c:pt idx="1712">
                  <c:v>1.3859126944797247E-168</c:v>
                </c:pt>
                <c:pt idx="1713">
                  <c:v>3.8692269455956803E-85</c:v>
                </c:pt>
                <c:pt idx="1714">
                  <c:v>1.1067520057744846E-54</c:v>
                </c:pt>
                <c:pt idx="1715">
                  <c:v>3.9967589067387726E-162</c:v>
                </c:pt>
                <c:pt idx="1716">
                  <c:v>9.1783999689583825E-98</c:v>
                </c:pt>
                <c:pt idx="1717">
                  <c:v>5.2046841947093241E-271</c:v>
                </c:pt>
                <c:pt idx="1718">
                  <c:v>2.776995274670014E-2</c:v>
                </c:pt>
                <c:pt idx="1719">
                  <c:v>1.53805277521838E-218</c:v>
                </c:pt>
                <c:pt idx="1720">
                  <c:v>1.496918453139655E-4</c:v>
                </c:pt>
                <c:pt idx="1721">
                  <c:v>3.8656463993702516E-103</c:v>
                </c:pt>
                <c:pt idx="1722">
                  <c:v>2.7436950705708929E-69</c:v>
                </c:pt>
                <c:pt idx="1723">
                  <c:v>3.3747578159517804E-22</c:v>
                </c:pt>
                <c:pt idx="1724">
                  <c:v>7.4359255832391085E-10</c:v>
                </c:pt>
                <c:pt idx="1725">
                  <c:v>5.2166285892361286E-41</c:v>
                </c:pt>
                <c:pt idx="1726">
                  <c:v>3.3457004518706255E-45</c:v>
                </c:pt>
                <c:pt idx="1727">
                  <c:v>1.1352613915618177E-7</c:v>
                </c:pt>
                <c:pt idx="1728">
                  <c:v>1.1806883885322757E-64</c:v>
                </c:pt>
                <c:pt idx="1729">
                  <c:v>1.1394250245424887E-41</c:v>
                </c:pt>
                <c:pt idx="1730">
                  <c:v>2.921567240586871E-4</c:v>
                </c:pt>
                <c:pt idx="1731">
                  <c:v>3.7517686729277022E-2</c:v>
                </c:pt>
                <c:pt idx="1732">
                  <c:v>1.73130170400224E-149</c:v>
                </c:pt>
                <c:pt idx="1733">
                  <c:v>2.2411991525596343E-160</c:v>
                </c:pt>
                <c:pt idx="1734">
                  <c:v>7.6563331741903634E-2</c:v>
                </c:pt>
                <c:pt idx="1735">
                  <c:v>9.1310761079618859E-47</c:v>
                </c:pt>
                <c:pt idx="1736">
                  <c:v>2.7619505725102242E-14</c:v>
                </c:pt>
                <c:pt idx="1737">
                  <c:v>1.6297194836884162E-163</c:v>
                </c:pt>
                <c:pt idx="1738">
                  <c:v>1.2712462471933352E-38</c:v>
                </c:pt>
                <c:pt idx="1739">
                  <c:v>2.5737106265799893E-10</c:v>
                </c:pt>
                <c:pt idx="1740">
                  <c:v>0.13102102566505355</c:v>
                </c:pt>
                <c:pt idx="1741">
                  <c:v>2.5492176936591724E-16</c:v>
                </c:pt>
                <c:pt idx="1742">
                  <c:v>2.5119245145991206E-155</c:v>
                </c:pt>
                <c:pt idx="1743">
                  <c:v>2.4914806200811261E-27</c:v>
                </c:pt>
                <c:pt idx="1744">
                  <c:v>8.2873907845207141E-29</c:v>
                </c:pt>
                <c:pt idx="1745">
                  <c:v>2.0281948630506259E-9</c:v>
                </c:pt>
                <c:pt idx="1746">
                  <c:v>4.9745217905128484E-40</c:v>
                </c:pt>
                <c:pt idx="1747">
                  <c:v>1.6610260346573581E-34</c:v>
                </c:pt>
                <c:pt idx="1748">
                  <c:v>3.1959050210840207E-6</c:v>
                </c:pt>
                <c:pt idx="1749">
                  <c:v>1.2383696710099627E-10</c:v>
                </c:pt>
                <c:pt idx="1750">
                  <c:v>1.088226978173022E-29</c:v>
                </c:pt>
                <c:pt idx="1751">
                  <c:v>1.1386794124021356E-64</c:v>
                </c:pt>
                <c:pt idx="1752">
                  <c:v>6.0908156035104602E-114</c:v>
                </c:pt>
                <c:pt idx="1753">
                  <c:v>4.0815237967842266E-4</c:v>
                </c:pt>
                <c:pt idx="1754">
                  <c:v>2.7016702606212794E-18</c:v>
                </c:pt>
                <c:pt idx="1755">
                  <c:v>3.7343609995960397E-36</c:v>
                </c:pt>
                <c:pt idx="1756">
                  <c:v>3.5403789193704369E-15</c:v>
                </c:pt>
                <c:pt idx="1757">
                  <c:v>1.6187657194518829E-4</c:v>
                </c:pt>
                <c:pt idx="1758">
                  <c:v>1.1685620181150136E-4</c:v>
                </c:pt>
                <c:pt idx="1759">
                  <c:v>1.3363541308556771E-67</c:v>
                </c:pt>
                <c:pt idx="1760">
                  <c:v>3.4332360385881571E-8</c:v>
                </c:pt>
                <c:pt idx="1761">
                  <c:v>1.0958179795005501E-212</c:v>
                </c:pt>
                <c:pt idx="1762">
                  <c:v>3.8108150287650791E-115</c:v>
                </c:pt>
                <c:pt idx="1763">
                  <c:v>4.2090900789745903E-144</c:v>
                </c:pt>
                <c:pt idx="1764">
                  <c:v>6.8485147901041377E-20</c:v>
                </c:pt>
                <c:pt idx="1765">
                  <c:v>2.5794859419591992E-72</c:v>
                </c:pt>
                <c:pt idx="1766">
                  <c:v>2.8155098058997909E-33</c:v>
                </c:pt>
                <c:pt idx="1767">
                  <c:v>2.9293245443883743E-41</c:v>
                </c:pt>
                <c:pt idx="1768">
                  <c:v>3.0285352967391758E-2</c:v>
                </c:pt>
                <c:pt idx="1769">
                  <c:v>3.4461056921766838E-35</c:v>
                </c:pt>
                <c:pt idx="1770">
                  <c:v>2.0451968186401711E-9</c:v>
                </c:pt>
                <c:pt idx="1771">
                  <c:v>8.701924993863006E-53</c:v>
                </c:pt>
                <c:pt idx="1772">
                  <c:v>1.4124214139395632E-100</c:v>
                </c:pt>
                <c:pt idx="1773">
                  <c:v>4.4931110402917475E-9</c:v>
                </c:pt>
                <c:pt idx="1774">
                  <c:v>2.740071266530997E-16</c:v>
                </c:pt>
                <c:pt idx="1775">
                  <c:v>0.13138459576045891</c:v>
                </c:pt>
                <c:pt idx="1776">
                  <c:v>2.1318128049186003E-9</c:v>
                </c:pt>
                <c:pt idx="1777">
                  <c:v>7.9397039272976949E-2</c:v>
                </c:pt>
                <c:pt idx="1778">
                  <c:v>2.3713365068446523E-18</c:v>
                </c:pt>
                <c:pt idx="1779">
                  <c:v>8.9077259588485182E-170</c:v>
                </c:pt>
                <c:pt idx="1780">
                  <c:v>8.3487909156740986E-4</c:v>
                </c:pt>
                <c:pt idx="1781">
                  <c:v>7.1685099444027978E-15</c:v>
                </c:pt>
                <c:pt idx="1782">
                  <c:v>1.1535076655434613E-3</c:v>
                </c:pt>
                <c:pt idx="1783">
                  <c:v>2.7764264515582902E-9</c:v>
                </c:pt>
                <c:pt idx="1784">
                  <c:v>1.6913776868941295E-48</c:v>
                </c:pt>
                <c:pt idx="1785">
                  <c:v>3.7863417867934995E-44</c:v>
                </c:pt>
                <c:pt idx="1786">
                  <c:v>4.251247313972361E-140</c:v>
                </c:pt>
                <c:pt idx="1787">
                  <c:v>1.3917943288599629E-2</c:v>
                </c:pt>
                <c:pt idx="1788">
                  <c:v>1.8853298319998447E-3</c:v>
                </c:pt>
                <c:pt idx="1789">
                  <c:v>1.4252236517362851E-5</c:v>
                </c:pt>
                <c:pt idx="1790">
                  <c:v>7.1235203107069356E-8</c:v>
                </c:pt>
                <c:pt idx="1791">
                  <c:v>3.5355001075310722E-3</c:v>
                </c:pt>
                <c:pt idx="1792">
                  <c:v>2.529929960376063E-101</c:v>
                </c:pt>
                <c:pt idx="1793">
                  <c:v>1.9100680081131857E-22</c:v>
                </c:pt>
                <c:pt idx="1794">
                  <c:v>2.1674076281407369E-27</c:v>
                </c:pt>
                <c:pt idx="1795">
                  <c:v>1.6154403572353396E-78</c:v>
                </c:pt>
                <c:pt idx="1796">
                  <c:v>1.7429703283774157E-141</c:v>
                </c:pt>
                <c:pt idx="1797">
                  <c:v>8.16675411419983E-31</c:v>
                </c:pt>
                <c:pt idx="1798">
                  <c:v>7.1765520858830842E-39</c:v>
                </c:pt>
                <c:pt idx="1799">
                  <c:v>1.3556583687246793E-3</c:v>
                </c:pt>
                <c:pt idx="1800">
                  <c:v>3.5966168166022262E-44</c:v>
                </c:pt>
                <c:pt idx="1801">
                  <c:v>4.2312058096811172E-52</c:v>
                </c:pt>
                <c:pt idx="1802">
                  <c:v>4.2968754854514663E-13</c:v>
                </c:pt>
                <c:pt idx="1803">
                  <c:v>1.584563346872898E-28</c:v>
                </c:pt>
                <c:pt idx="1804">
                  <c:v>1.0348755160630247E-139</c:v>
                </c:pt>
                <c:pt idx="1805">
                  <c:v>1.6012599656596415E-3</c:v>
                </c:pt>
                <c:pt idx="1806">
                  <c:v>1.8349444027923181E-25</c:v>
                </c:pt>
                <c:pt idx="1807">
                  <c:v>0.10018591068275334</c:v>
                </c:pt>
                <c:pt idx="1808">
                  <c:v>3.9687971239536591E-12</c:v>
                </c:pt>
                <c:pt idx="1809">
                  <c:v>3.9416752018713946E-2</c:v>
                </c:pt>
                <c:pt idx="1810">
                  <c:v>6.262473615354193E-6</c:v>
                </c:pt>
                <c:pt idx="1811">
                  <c:v>0</c:v>
                </c:pt>
                <c:pt idx="1812">
                  <c:v>0.13296028554009973</c:v>
                </c:pt>
                <c:pt idx="1813">
                  <c:v>2.5348472306570441E-69</c:v>
                </c:pt>
                <c:pt idx="1814">
                  <c:v>4.8108372717443573E-5</c:v>
                </c:pt>
                <c:pt idx="1815">
                  <c:v>5.337998236531376E-54</c:v>
                </c:pt>
                <c:pt idx="1816">
                  <c:v>6.3491595047914166E-42</c:v>
                </c:pt>
                <c:pt idx="1817">
                  <c:v>7.4887573732511731E-2</c:v>
                </c:pt>
                <c:pt idx="1818">
                  <c:v>0.12932744836031396</c:v>
                </c:pt>
                <c:pt idx="1819">
                  <c:v>1.9491781141185464E-204</c:v>
                </c:pt>
                <c:pt idx="1820">
                  <c:v>2.3183405136420324E-5</c:v>
                </c:pt>
                <c:pt idx="1821">
                  <c:v>8.2462384729034728E-3</c:v>
                </c:pt>
                <c:pt idx="1822">
                  <c:v>1.3111981394341979E-13</c:v>
                </c:pt>
                <c:pt idx="1823">
                  <c:v>1.0725106129000496E-54</c:v>
                </c:pt>
                <c:pt idx="1824">
                  <c:v>1.1135434760715796E-77</c:v>
                </c:pt>
                <c:pt idx="1825">
                  <c:v>1.9029580084479939E-51</c:v>
                </c:pt>
                <c:pt idx="1826">
                  <c:v>3.4356036575139601E-9</c:v>
                </c:pt>
                <c:pt idx="1827">
                  <c:v>1.197784236784319E-92</c:v>
                </c:pt>
                <c:pt idx="1828">
                  <c:v>8.0103436308778058E-8</c:v>
                </c:pt>
                <c:pt idx="1829">
                  <c:v>1.1577594205086856E-5</c:v>
                </c:pt>
                <c:pt idx="1830">
                  <c:v>3.7549412013648533E-10</c:v>
                </c:pt>
                <c:pt idx="1831">
                  <c:v>2.6009535334816192E-2</c:v>
                </c:pt>
                <c:pt idx="1832">
                  <c:v>7.9428541005143728E-122</c:v>
                </c:pt>
                <c:pt idx="1833">
                  <c:v>8.429438688831889E-49</c:v>
                </c:pt>
                <c:pt idx="1834">
                  <c:v>9.2321960406325615E-143</c:v>
                </c:pt>
                <c:pt idx="1835">
                  <c:v>1.663393760727407E-77</c:v>
                </c:pt>
                <c:pt idx="1836">
                  <c:v>2.3913841211183041E-207</c:v>
                </c:pt>
                <c:pt idx="1837">
                  <c:v>1.8804953402715274E-2</c:v>
                </c:pt>
                <c:pt idx="1838">
                  <c:v>2.3236708053318024E-3</c:v>
                </c:pt>
                <c:pt idx="1839">
                  <c:v>8.5526367712793927E-46</c:v>
                </c:pt>
                <c:pt idx="1840">
                  <c:v>2.2351127316316435E-198</c:v>
                </c:pt>
                <c:pt idx="1841">
                  <c:v>5.4622634159620797E-59</c:v>
                </c:pt>
                <c:pt idx="1842">
                  <c:v>8.7256619163251806E-83</c:v>
                </c:pt>
                <c:pt idx="1843">
                  <c:v>0</c:v>
                </c:pt>
                <c:pt idx="1844">
                  <c:v>6.0197600966284658E-108</c:v>
                </c:pt>
                <c:pt idx="1845">
                  <c:v>3.3016425534507465E-72</c:v>
                </c:pt>
                <c:pt idx="1846">
                  <c:v>3.9967589067387726E-162</c:v>
                </c:pt>
                <c:pt idx="1847">
                  <c:v>5.6222586532299076E-19</c:v>
                </c:pt>
                <c:pt idx="1848">
                  <c:v>0.11301750103224395</c:v>
                </c:pt>
                <c:pt idx="1849">
                  <c:v>1.5962771372218546E-15</c:v>
                </c:pt>
                <c:pt idx="1850">
                  <c:v>1.6493392792265262E-20</c:v>
                </c:pt>
                <c:pt idx="1851">
                  <c:v>1.9856444025964518E-55</c:v>
                </c:pt>
                <c:pt idx="1852">
                  <c:v>5.5214946242420772E-2</c:v>
                </c:pt>
                <c:pt idx="1853">
                  <c:v>5.3476465474884477E-60</c:v>
                </c:pt>
                <c:pt idx="1854">
                  <c:v>2.5455620427451415E-68</c:v>
                </c:pt>
                <c:pt idx="1855">
                  <c:v>9.8307904461144929E-2</c:v>
                </c:pt>
                <c:pt idx="1856">
                  <c:v>3.6047629187071215E-226</c:v>
                </c:pt>
                <c:pt idx="1857">
                  <c:v>1.5466055906910304E-93</c:v>
                </c:pt>
                <c:pt idx="1858">
                  <c:v>1.0109049415989808E-295</c:v>
                </c:pt>
                <c:pt idx="1859">
                  <c:v>4.0103230317211096E-5</c:v>
                </c:pt>
                <c:pt idx="1860">
                  <c:v>2.7914307211490134E-52</c:v>
                </c:pt>
                <c:pt idx="1861">
                  <c:v>9.0881515499203066E-12</c:v>
                </c:pt>
                <c:pt idx="1862">
                  <c:v>3.3893717012593303E-12</c:v>
                </c:pt>
                <c:pt idx="1863">
                  <c:v>1.1848110821485948E-143</c:v>
                </c:pt>
                <c:pt idx="1864">
                  <c:v>1.8461545013256901E-87</c:v>
                </c:pt>
                <c:pt idx="1865">
                  <c:v>2.6406730262404381E-7</c:v>
                </c:pt>
                <c:pt idx="1866">
                  <c:v>2.0494816331110202E-55</c:v>
                </c:pt>
                <c:pt idx="1867">
                  <c:v>3.5846971115250584E-27</c:v>
                </c:pt>
                <c:pt idx="1868">
                  <c:v>4.3733737629481413E-14</c:v>
                </c:pt>
                <c:pt idx="1869">
                  <c:v>5.8012948904323298E-2</c:v>
                </c:pt>
                <c:pt idx="1870">
                  <c:v>6.0579252051057416E-160</c:v>
                </c:pt>
                <c:pt idx="1871">
                  <c:v>3.4229334624519212E-12</c:v>
                </c:pt>
                <c:pt idx="1872">
                  <c:v>1.4552614578336272E-143</c:v>
                </c:pt>
                <c:pt idx="1873">
                  <c:v>6.3194441710533479E-41</c:v>
                </c:pt>
                <c:pt idx="1874">
                  <c:v>4.0876895164936984E-2</c:v>
                </c:pt>
                <c:pt idx="1875">
                  <c:v>6.8639338018919274E-83</c:v>
                </c:pt>
                <c:pt idx="1876">
                  <c:v>1.4508165781415731E-12</c:v>
                </c:pt>
                <c:pt idx="1877">
                  <c:v>1.4353675429339018E-21</c:v>
                </c:pt>
                <c:pt idx="1878">
                  <c:v>2.5905096976130784E-11</c:v>
                </c:pt>
                <c:pt idx="1879">
                  <c:v>2.4394506709800655E-3</c:v>
                </c:pt>
                <c:pt idx="1880">
                  <c:v>1.0501767413248858E-11</c:v>
                </c:pt>
                <c:pt idx="1881">
                  <c:v>6.2765296315405411E-21</c:v>
                </c:pt>
                <c:pt idx="1882">
                  <c:v>1.8066843334166979E-7</c:v>
                </c:pt>
                <c:pt idx="1883">
                  <c:v>1.1071607302528618E-6</c:v>
                </c:pt>
                <c:pt idx="1884">
                  <c:v>5.5497568114986092E-26</c:v>
                </c:pt>
                <c:pt idx="1885">
                  <c:v>2.1305101952951992E-3</c:v>
                </c:pt>
                <c:pt idx="1886">
                  <c:v>4.7323835733005797E-4</c:v>
                </c:pt>
                <c:pt idx="1887">
                  <c:v>4.0428584252000092E-6</c:v>
                </c:pt>
                <c:pt idx="1888">
                  <c:v>3.5445662368188812E-176</c:v>
                </c:pt>
                <c:pt idx="1889">
                  <c:v>8.1074140422994929E-107</c:v>
                </c:pt>
                <c:pt idx="1890">
                  <c:v>3.3316425716334163E-202</c:v>
                </c:pt>
                <c:pt idx="1891">
                  <c:v>1.3245758851098085E-15</c:v>
                </c:pt>
                <c:pt idx="1892">
                  <c:v>6.660803810049781E-4</c:v>
                </c:pt>
                <c:pt idx="1893">
                  <c:v>7.7087490238011647E-2</c:v>
                </c:pt>
                <c:pt idx="1894">
                  <c:v>9.8024975738406817E-145</c:v>
                </c:pt>
                <c:pt idx="1895">
                  <c:v>1.2918688651831096E-54</c:v>
                </c:pt>
                <c:pt idx="1896">
                  <c:v>8.9746695218245165E-45</c:v>
                </c:pt>
                <c:pt idx="1897">
                  <c:v>3.0840788050811226E-144</c:v>
                </c:pt>
                <c:pt idx="1898">
                  <c:v>5.2026108725458772E-79</c:v>
                </c:pt>
                <c:pt idx="1899">
                  <c:v>2.0779719879835484E-40</c:v>
                </c:pt>
                <c:pt idx="1900">
                  <c:v>1.9447456180177348E-15</c:v>
                </c:pt>
                <c:pt idx="1901">
                  <c:v>7.9853379976489866E-167</c:v>
                </c:pt>
                <c:pt idx="1902">
                  <c:v>1.1848110821485948E-143</c:v>
                </c:pt>
                <c:pt idx="1903">
                  <c:v>1.2179397162372974E-27</c:v>
                </c:pt>
                <c:pt idx="1904">
                  <c:v>9.3939342885753861E-34</c:v>
                </c:pt>
                <c:pt idx="1905">
                  <c:v>5.2758777657492259E-12</c:v>
                </c:pt>
                <c:pt idx="1906">
                  <c:v>1.8989192078655582E-20</c:v>
                </c:pt>
                <c:pt idx="1907">
                  <c:v>1.6910455539543498E-17</c:v>
                </c:pt>
                <c:pt idx="1908">
                  <c:v>7.802558253586829E-7</c:v>
                </c:pt>
                <c:pt idx="1909">
                  <c:v>4.8750921650450332E-10</c:v>
                </c:pt>
                <c:pt idx="1910">
                  <c:v>7.2452205091767081E-23</c:v>
                </c:pt>
                <c:pt idx="1911">
                  <c:v>2.1603824554809662E-281</c:v>
                </c:pt>
                <c:pt idx="1912">
                  <c:v>2.206376347831646E-233</c:v>
                </c:pt>
                <c:pt idx="1913">
                  <c:v>2.682785136533241E-186</c:v>
                </c:pt>
                <c:pt idx="1914">
                  <c:v>1.1806106770500341E-125</c:v>
                </c:pt>
                <c:pt idx="1915">
                  <c:v>9.4624952837411135E-3</c:v>
                </c:pt>
                <c:pt idx="1916">
                  <c:v>3.9392405421686916E-99</c:v>
                </c:pt>
                <c:pt idx="1917">
                  <c:v>1.846580140902792E-2</c:v>
                </c:pt>
                <c:pt idx="1918">
                  <c:v>6.4357588707719684E-47</c:v>
                </c:pt>
                <c:pt idx="1919">
                  <c:v>4.0693103748246594E-214</c:v>
                </c:pt>
                <c:pt idx="1920">
                  <c:v>3.2514893724096008E-49</c:v>
                </c:pt>
                <c:pt idx="1921">
                  <c:v>3.2080720218414041E-46</c:v>
                </c:pt>
                <c:pt idx="1922">
                  <c:v>3.1580132468844133E-18</c:v>
                </c:pt>
                <c:pt idx="1923">
                  <c:v>4.4239923663176911E-38</c:v>
                </c:pt>
                <c:pt idx="1924">
                  <c:v>0</c:v>
                </c:pt>
                <c:pt idx="1925">
                  <c:v>3.0717335212174284E-108</c:v>
                </c:pt>
                <c:pt idx="1926">
                  <c:v>2.5852043150817544E-74</c:v>
                </c:pt>
                <c:pt idx="1927">
                  <c:v>1.1137096202258985E-85</c:v>
                </c:pt>
                <c:pt idx="1928">
                  <c:v>2.9066859752091584E-89</c:v>
                </c:pt>
                <c:pt idx="1929">
                  <c:v>2.8410492058820022E-8</c:v>
                </c:pt>
                <c:pt idx="1930">
                  <c:v>2.4454354828954637E-4</c:v>
                </c:pt>
                <c:pt idx="1931">
                  <c:v>3.8521932416740985E-47</c:v>
                </c:pt>
                <c:pt idx="1932">
                  <c:v>3.4222274902948893E-43</c:v>
                </c:pt>
                <c:pt idx="1933">
                  <c:v>3.5875280541022661E-33</c:v>
                </c:pt>
                <c:pt idx="1934">
                  <c:v>1.1332232306483534E-92</c:v>
                </c:pt>
                <c:pt idx="1935">
                  <c:v>3.8248584320473572E-6</c:v>
                </c:pt>
                <c:pt idx="1936">
                  <c:v>2.1235061413773029E-43</c:v>
                </c:pt>
                <c:pt idx="1937">
                  <c:v>1.3117965629063753E-6</c:v>
                </c:pt>
                <c:pt idx="1938">
                  <c:v>3.2978380953768983E-28</c:v>
                </c:pt>
                <c:pt idx="1939">
                  <c:v>1.2700028449495915E-130</c:v>
                </c:pt>
                <c:pt idx="1940">
                  <c:v>9.7729816529649251E-13</c:v>
                </c:pt>
                <c:pt idx="1941">
                  <c:v>2.0457902739104749E-13</c:v>
                </c:pt>
                <c:pt idx="1942">
                  <c:v>2.4154873488965034E-73</c:v>
                </c:pt>
                <c:pt idx="1943">
                  <c:v>2.5508247528278235E-20</c:v>
                </c:pt>
                <c:pt idx="1944">
                  <c:v>7.0971907595197145E-17</c:v>
                </c:pt>
                <c:pt idx="1945">
                  <c:v>5.7930999159755675E-31</c:v>
                </c:pt>
                <c:pt idx="1946">
                  <c:v>4.4710715276478918E-125</c:v>
                </c:pt>
                <c:pt idx="1947">
                  <c:v>0.11105558824503731</c:v>
                </c:pt>
                <c:pt idx="1948">
                  <c:v>4.8654726925814065E-13</c:v>
                </c:pt>
                <c:pt idx="1949">
                  <c:v>1.0402977475526606E-33</c:v>
                </c:pt>
                <c:pt idx="1950">
                  <c:v>3.1039911612196157E-29</c:v>
                </c:pt>
                <c:pt idx="1951">
                  <c:v>6.9963977897726104E-76</c:v>
                </c:pt>
                <c:pt idx="1952">
                  <c:v>0</c:v>
                </c:pt>
                <c:pt idx="1953">
                  <c:v>3.1040590889926462E-2</c:v>
                </c:pt>
                <c:pt idx="1954">
                  <c:v>7.4043493607610046E-130</c:v>
                </c:pt>
                <c:pt idx="1955">
                  <c:v>7.4905702656290552E-12</c:v>
                </c:pt>
                <c:pt idx="1956">
                  <c:v>2.3702424692632104E-36</c:v>
                </c:pt>
                <c:pt idx="1957">
                  <c:v>1.1053462324872796E-123</c:v>
                </c:pt>
                <c:pt idx="1958">
                  <c:v>9.7817440405709197E-101</c:v>
                </c:pt>
                <c:pt idx="1959">
                  <c:v>4.7405358516450303E-6</c:v>
                </c:pt>
                <c:pt idx="1960">
                  <c:v>2.9507788015041145E-8</c:v>
                </c:pt>
                <c:pt idx="1961">
                  <c:v>2.4447813600390353E-60</c:v>
                </c:pt>
                <c:pt idx="1962">
                  <c:v>1.1312605687531966E-16</c:v>
                </c:pt>
                <c:pt idx="1963">
                  <c:v>1.5885358664370635E-12</c:v>
                </c:pt>
                <c:pt idx="1964">
                  <c:v>8.8265824544557436E-36</c:v>
                </c:pt>
                <c:pt idx="1965">
                  <c:v>5.1777473262666467E-140</c:v>
                </c:pt>
                <c:pt idx="1966">
                  <c:v>1.4435531924791593E-35</c:v>
                </c:pt>
                <c:pt idx="1967">
                  <c:v>1.6840962137173815E-2</c:v>
                </c:pt>
                <c:pt idx="1968">
                  <c:v>8.902730157731913E-55</c:v>
                </c:pt>
                <c:pt idx="1969">
                  <c:v>1.4811956066022134E-137</c:v>
                </c:pt>
                <c:pt idx="1970">
                  <c:v>8.3881105798478277E-185</c:v>
                </c:pt>
                <c:pt idx="1971">
                  <c:v>5.4531382563159445E-9</c:v>
                </c:pt>
                <c:pt idx="1972">
                  <c:v>1.1547851828648772E-51</c:v>
                </c:pt>
                <c:pt idx="1973">
                  <c:v>3.1777409202928904E-13</c:v>
                </c:pt>
                <c:pt idx="1974">
                  <c:v>3.3697940060126876E-18</c:v>
                </c:pt>
                <c:pt idx="1975">
                  <c:v>4.3993262785052273E-161</c:v>
                </c:pt>
                <c:pt idx="1976">
                  <c:v>0.13291869618477409</c:v>
                </c:pt>
                <c:pt idx="1977">
                  <c:v>0.12572882622878692</c:v>
                </c:pt>
                <c:pt idx="1978">
                  <c:v>2.1182477321701061E-10</c:v>
                </c:pt>
                <c:pt idx="1979">
                  <c:v>1.0052998437061499E-17</c:v>
                </c:pt>
                <c:pt idx="1980">
                  <c:v>4.9135439688305826E-47</c:v>
                </c:pt>
                <c:pt idx="1981">
                  <c:v>1.4222262315114992E-18</c:v>
                </c:pt>
                <c:pt idx="1982">
                  <c:v>2.7068503599658216E-123</c:v>
                </c:pt>
                <c:pt idx="1983">
                  <c:v>5.1076875448154071E-68</c:v>
                </c:pt>
                <c:pt idx="1984">
                  <c:v>9.6204227618621962E-2</c:v>
                </c:pt>
                <c:pt idx="1985">
                  <c:v>2.9687461130768615E-153</c:v>
                </c:pt>
                <c:pt idx="1986">
                  <c:v>1.394144265551721E-3</c:v>
                </c:pt>
                <c:pt idx="1987">
                  <c:v>4.0316315630773356E-180</c:v>
                </c:pt>
                <c:pt idx="1988">
                  <c:v>1.0569995763971901E-4</c:v>
                </c:pt>
                <c:pt idx="1989">
                  <c:v>4.3186858146047073E-32</c:v>
                </c:pt>
                <c:pt idx="1990">
                  <c:v>9.6101850127793549E-8</c:v>
                </c:pt>
                <c:pt idx="1991">
                  <c:v>7.200431844807098E-83</c:v>
                </c:pt>
                <c:pt idx="1992">
                  <c:v>4.7985077919649957E-6</c:v>
                </c:pt>
                <c:pt idx="1993">
                  <c:v>0.10740159293595365</c:v>
                </c:pt>
                <c:pt idx="1994">
                  <c:v>2.4465922735408483E-14</c:v>
                </c:pt>
                <c:pt idx="1995">
                  <c:v>1.3377231461074294E-6</c:v>
                </c:pt>
                <c:pt idx="1996">
                  <c:v>4.862173186696755E-5</c:v>
                </c:pt>
                <c:pt idx="1997">
                  <c:v>2.3154668098843107E-14</c:v>
                </c:pt>
                <c:pt idx="1998">
                  <c:v>3.0637684169564353E-9</c:v>
                </c:pt>
                <c:pt idx="1999">
                  <c:v>3.08312571917454E-38</c:v>
                </c:pt>
                <c:pt idx="2000">
                  <c:v>4.4847683238106335E-55</c:v>
                </c:pt>
                <c:pt idx="2001">
                  <c:v>1.5443575641343775E-84</c:v>
                </c:pt>
                <c:pt idx="2002">
                  <c:v>3.7859138529514211E-92</c:v>
                </c:pt>
                <c:pt idx="2003">
                  <c:v>7.5545828926370901E-64</c:v>
                </c:pt>
                <c:pt idx="2004">
                  <c:v>0.10499178533583892</c:v>
                </c:pt>
                <c:pt idx="2005">
                  <c:v>5.444383742529758E-78</c:v>
                </c:pt>
                <c:pt idx="2006">
                  <c:v>1.7426974036916139E-6</c:v>
                </c:pt>
                <c:pt idx="2007">
                  <c:v>0.13216130679870017</c:v>
                </c:pt>
                <c:pt idx="2008">
                  <c:v>2.4486652735066232E-3</c:v>
                </c:pt>
                <c:pt idx="2009">
                  <c:v>1.6587383979284305E-3</c:v>
                </c:pt>
                <c:pt idx="2010">
                  <c:v>1.2980538593999274E-37</c:v>
                </c:pt>
                <c:pt idx="2011">
                  <c:v>2.2909603432231488E-220</c:v>
                </c:pt>
                <c:pt idx="2012">
                  <c:v>0.1309319159772431</c:v>
                </c:pt>
                <c:pt idx="2013">
                  <c:v>5.8164559914282684E-12</c:v>
                </c:pt>
                <c:pt idx="2014">
                  <c:v>7.2877033191214422E-100</c:v>
                </c:pt>
                <c:pt idx="2015">
                  <c:v>1.0361133523025979E-275</c:v>
                </c:pt>
                <c:pt idx="2016">
                  <c:v>1.2695846277205483E-9</c:v>
                </c:pt>
                <c:pt idx="2017">
                  <c:v>7.0406195297519165E-20</c:v>
                </c:pt>
                <c:pt idx="2018">
                  <c:v>6.909196586217781E-40</c:v>
                </c:pt>
                <c:pt idx="2019">
                  <c:v>1.2662019417176756E-3</c:v>
                </c:pt>
                <c:pt idx="2020">
                  <c:v>2.1917443928652883E-29</c:v>
                </c:pt>
                <c:pt idx="2021">
                  <c:v>5.1949257613114316E-22</c:v>
                </c:pt>
                <c:pt idx="2022">
                  <c:v>1.2054649466975893E-10</c:v>
                </c:pt>
                <c:pt idx="2023">
                  <c:v>8.7435401007584982E-8</c:v>
                </c:pt>
                <c:pt idx="2024">
                  <c:v>4.1299553726325352E-248</c:v>
                </c:pt>
                <c:pt idx="2025">
                  <c:v>3.3739750562117836E-35</c:v>
                </c:pt>
                <c:pt idx="2026">
                  <c:v>5.286649539879085E-4</c:v>
                </c:pt>
                <c:pt idx="2027">
                  <c:v>4.3247164601183158E-84</c:v>
                </c:pt>
                <c:pt idx="2028">
                  <c:v>5.5789245192569975E-2</c:v>
                </c:pt>
                <c:pt idx="2029">
                  <c:v>1.0597002681410336E-22</c:v>
                </c:pt>
                <c:pt idx="2030">
                  <c:v>1.6441489838028901E-5</c:v>
                </c:pt>
                <c:pt idx="2031">
                  <c:v>4.5119300203082892E-60</c:v>
                </c:pt>
                <c:pt idx="2032">
                  <c:v>1.1724280154316338E-23</c:v>
                </c:pt>
                <c:pt idx="2033">
                  <c:v>1.1253532061597838E-91</c:v>
                </c:pt>
                <c:pt idx="2034">
                  <c:v>4.5457149734163823E-22</c:v>
                </c:pt>
                <c:pt idx="2035">
                  <c:v>4.0782625126268659E-43</c:v>
                </c:pt>
                <c:pt idx="2036">
                  <c:v>8.4226970353434641E-2</c:v>
                </c:pt>
                <c:pt idx="2037">
                  <c:v>9.994237508959268E-166</c:v>
                </c:pt>
                <c:pt idx="2038">
                  <c:v>3.8362698570837048E-51</c:v>
                </c:pt>
                <c:pt idx="2039">
                  <c:v>2.3711482097420177E-12</c:v>
                </c:pt>
                <c:pt idx="2040">
                  <c:v>8.9341784862026E-2</c:v>
                </c:pt>
                <c:pt idx="2041">
                  <c:v>3.6902828188637034E-43</c:v>
                </c:pt>
                <c:pt idx="2042">
                  <c:v>2.5685872576665489E-63</c:v>
                </c:pt>
                <c:pt idx="2043">
                  <c:v>8.7366150891277258E-18</c:v>
                </c:pt>
                <c:pt idx="2044">
                  <c:v>1.5646402606357883E-108</c:v>
                </c:pt>
                <c:pt idx="2045">
                  <c:v>1.317943746844749E-64</c:v>
                </c:pt>
                <c:pt idx="2046">
                  <c:v>1.1516126529840976E-7</c:v>
                </c:pt>
                <c:pt idx="2047">
                  <c:v>3.6274035315874673E-4</c:v>
                </c:pt>
                <c:pt idx="2048">
                  <c:v>2.7619196299353758E-10</c:v>
                </c:pt>
                <c:pt idx="2049">
                  <c:v>3.1593161777130996E-8</c:v>
                </c:pt>
                <c:pt idx="2050">
                  <c:v>2.3577747784070146E-130</c:v>
                </c:pt>
                <c:pt idx="2051">
                  <c:v>2.8623374241354078E-27</c:v>
                </c:pt>
                <c:pt idx="2052">
                  <c:v>2.5279401565685831E-2</c:v>
                </c:pt>
                <c:pt idx="2053">
                  <c:v>1.5899200605305186E-127</c:v>
                </c:pt>
                <c:pt idx="2054">
                  <c:v>7.4935134663537171E-18</c:v>
                </c:pt>
                <c:pt idx="2055">
                  <c:v>1.1981347441361752E-4</c:v>
                </c:pt>
                <c:pt idx="2056">
                  <c:v>1.2724673504948883E-10</c:v>
                </c:pt>
                <c:pt idx="2057">
                  <c:v>2.481816088985489E-77</c:v>
                </c:pt>
                <c:pt idx="2058">
                  <c:v>7.631361765490982E-16</c:v>
                </c:pt>
                <c:pt idx="2059">
                  <c:v>1.0178645554858502E-12</c:v>
                </c:pt>
                <c:pt idx="2060">
                  <c:v>0</c:v>
                </c:pt>
                <c:pt idx="2061">
                  <c:v>2.0519386497751955E-42</c:v>
                </c:pt>
                <c:pt idx="2062">
                  <c:v>5.4787351849050157E-16</c:v>
                </c:pt>
                <c:pt idx="2063">
                  <c:v>1.7017339076940446E-110</c:v>
                </c:pt>
                <c:pt idx="2064">
                  <c:v>1.4206528517800828E-68</c:v>
                </c:pt>
                <c:pt idx="2065">
                  <c:v>3.170252630942915E-24</c:v>
                </c:pt>
                <c:pt idx="2066">
                  <c:v>6.3974257617853441E-84</c:v>
                </c:pt>
                <c:pt idx="2067">
                  <c:v>7.8511381560005114E-112</c:v>
                </c:pt>
                <c:pt idx="2068">
                  <c:v>3.8884284005567815E-3</c:v>
                </c:pt>
                <c:pt idx="2069">
                  <c:v>3.8414947007637938E-27</c:v>
                </c:pt>
                <c:pt idx="2070">
                  <c:v>3.3728162750541693E-88</c:v>
                </c:pt>
                <c:pt idx="2071">
                  <c:v>5.1476628802579802E-14</c:v>
                </c:pt>
                <c:pt idx="2072">
                  <c:v>4.1784206803900034E-2</c:v>
                </c:pt>
                <c:pt idx="2073">
                  <c:v>4.7409600715293579E-8</c:v>
                </c:pt>
                <c:pt idx="2074">
                  <c:v>3.7075259822165496E-99</c:v>
                </c:pt>
                <c:pt idx="2075">
                  <c:v>1.2696153498891114E-37</c:v>
                </c:pt>
                <c:pt idx="2076">
                  <c:v>2.489059013281723E-66</c:v>
                </c:pt>
                <c:pt idx="2077">
                  <c:v>4.1230012476136644E-91</c:v>
                </c:pt>
                <c:pt idx="2078">
                  <c:v>5.7028218252982383E-118</c:v>
                </c:pt>
                <c:pt idx="2079">
                  <c:v>3.9337631827191707E-64</c:v>
                </c:pt>
                <c:pt idx="2080">
                  <c:v>1.9494707901004746E-222</c:v>
                </c:pt>
                <c:pt idx="2081">
                  <c:v>8.1815725720851568E-289</c:v>
                </c:pt>
                <c:pt idx="2082">
                  <c:v>5.4520222313056616E-4</c:v>
                </c:pt>
                <c:pt idx="2083">
                  <c:v>1.1332232306483534E-92</c:v>
                </c:pt>
                <c:pt idx="2084">
                  <c:v>2.8604230481264486E-45</c:v>
                </c:pt>
                <c:pt idx="2085">
                  <c:v>7.3901313783962416E-8</c:v>
                </c:pt>
                <c:pt idx="2086">
                  <c:v>5.486749184489618E-3</c:v>
                </c:pt>
                <c:pt idx="2087">
                  <c:v>4.4235886404045148E-89</c:v>
                </c:pt>
                <c:pt idx="2088">
                  <c:v>2.6056911968916074E-141</c:v>
                </c:pt>
                <c:pt idx="2089">
                  <c:v>3.7684488082793947E-233</c:v>
                </c:pt>
                <c:pt idx="2090">
                  <c:v>2.8146013880105728E-5</c:v>
                </c:pt>
                <c:pt idx="2091">
                  <c:v>2.43542418500652E-217</c:v>
                </c:pt>
                <c:pt idx="2092">
                  <c:v>1.6696490632089406E-17</c:v>
                </c:pt>
                <c:pt idx="2093">
                  <c:v>1.7894064218705422E-84</c:v>
                </c:pt>
                <c:pt idx="2094">
                  <c:v>6.6539344067922656E-95</c:v>
                </c:pt>
                <c:pt idx="2095">
                  <c:v>9.0447555875643232E-41</c:v>
                </c:pt>
                <c:pt idx="2096">
                  <c:v>8.7990252210199585E-2</c:v>
                </c:pt>
                <c:pt idx="2097">
                  <c:v>2.7034152101330671E-51</c:v>
                </c:pt>
                <c:pt idx="2098">
                  <c:v>6.262473615354193E-6</c:v>
                </c:pt>
                <c:pt idx="2099">
                  <c:v>2.2682466736759982E-34</c:v>
                </c:pt>
                <c:pt idx="2100">
                  <c:v>9.2012272704025222E-60</c:v>
                </c:pt>
                <c:pt idx="2101">
                  <c:v>1.3502722436731862E-3</c:v>
                </c:pt>
                <c:pt idx="2102">
                  <c:v>8.7141008634640752E-30</c:v>
                </c:pt>
                <c:pt idx="2103">
                  <c:v>5.1152110053811544E-3</c:v>
                </c:pt>
                <c:pt idx="2104">
                  <c:v>8.6197163173589262E-209</c:v>
                </c:pt>
                <c:pt idx="2105">
                  <c:v>7.4833407199274511E-94</c:v>
                </c:pt>
                <c:pt idx="2106">
                  <c:v>0</c:v>
                </c:pt>
                <c:pt idx="2107">
                  <c:v>0.12875091540164496</c:v>
                </c:pt>
                <c:pt idx="2108">
                  <c:v>1.2966624797107632E-11</c:v>
                </c:pt>
                <c:pt idx="2109">
                  <c:v>7.5850065564393142E-15</c:v>
                </c:pt>
                <c:pt idx="2110">
                  <c:v>5.2724827209961261E-77</c:v>
                </c:pt>
                <c:pt idx="2111">
                  <c:v>7.3748803032732615E-90</c:v>
                </c:pt>
                <c:pt idx="2112">
                  <c:v>7.7531222258671602E-20</c:v>
                </c:pt>
                <c:pt idx="2113">
                  <c:v>2.7450148371534491E-2</c:v>
                </c:pt>
                <c:pt idx="2114">
                  <c:v>2.2446970950432913E-2</c:v>
                </c:pt>
                <c:pt idx="2115">
                  <c:v>1.4908478109668966E-40</c:v>
                </c:pt>
                <c:pt idx="2116">
                  <c:v>1.6082331080132668E-161</c:v>
                </c:pt>
                <c:pt idx="2117">
                  <c:v>1.0256965289604893E-16</c:v>
                </c:pt>
                <c:pt idx="2118">
                  <c:v>1.471419261228972E-15</c:v>
                </c:pt>
                <c:pt idx="2119">
                  <c:v>8.2863236028827753E-2</c:v>
                </c:pt>
                <c:pt idx="2120">
                  <c:v>2.3220112142964449E-133</c:v>
                </c:pt>
                <c:pt idx="2121">
                  <c:v>1.1981818128079517E-123</c:v>
                </c:pt>
                <c:pt idx="2122">
                  <c:v>1.2662019417176756E-3</c:v>
                </c:pt>
                <c:pt idx="2123">
                  <c:v>1.7756766819783313E-11</c:v>
                </c:pt>
                <c:pt idx="2124">
                  <c:v>3.5448439758102995E-2</c:v>
                </c:pt>
                <c:pt idx="2125">
                  <c:v>6.0024566104189672E-40</c:v>
                </c:pt>
                <c:pt idx="2126">
                  <c:v>2.2281351648465231E-11</c:v>
                </c:pt>
                <c:pt idx="2127">
                  <c:v>1.4347443022898139E-242</c:v>
                </c:pt>
                <c:pt idx="2128">
                  <c:v>7.8364938501898762E-144</c:v>
                </c:pt>
                <c:pt idx="2129">
                  <c:v>5.8500710262393351E-7</c:v>
                </c:pt>
                <c:pt idx="2130">
                  <c:v>4.8980725011992875E-83</c:v>
                </c:pt>
                <c:pt idx="2131">
                  <c:v>1.0059859862332441E-26</c:v>
                </c:pt>
                <c:pt idx="2132">
                  <c:v>5.6945357716397547E-2</c:v>
                </c:pt>
                <c:pt idx="2133">
                  <c:v>1.1180712939627493E-5</c:v>
                </c:pt>
                <c:pt idx="2134">
                  <c:v>2.1309390446174679E-4</c:v>
                </c:pt>
                <c:pt idx="2135">
                  <c:v>1.1170131813619927E-111</c:v>
                </c:pt>
                <c:pt idx="2136">
                  <c:v>2.3568266706748731E-150</c:v>
                </c:pt>
                <c:pt idx="2137">
                  <c:v>1.2752261325276228E-95</c:v>
                </c:pt>
                <c:pt idx="2138">
                  <c:v>2.8836044577687305E-233</c:v>
                </c:pt>
                <c:pt idx="2139">
                  <c:v>4.9329014148852349E-35</c:v>
                </c:pt>
                <c:pt idx="2140">
                  <c:v>3.3523692348590955E-2</c:v>
                </c:pt>
                <c:pt idx="2141">
                  <c:v>4.7985077919649957E-6</c:v>
                </c:pt>
                <c:pt idx="2142">
                  <c:v>1.2025306505027655E-7</c:v>
                </c:pt>
                <c:pt idx="2143">
                  <c:v>1.0313562320104412E-126</c:v>
                </c:pt>
                <c:pt idx="2144">
                  <c:v>1.4089312685765875E-6</c:v>
                </c:pt>
                <c:pt idx="2145">
                  <c:v>4.3002970022340173E-74</c:v>
                </c:pt>
                <c:pt idx="2146">
                  <c:v>3.4905590840722159E-66</c:v>
                </c:pt>
                <c:pt idx="2147">
                  <c:v>2.2348652116462069E-4</c:v>
                </c:pt>
                <c:pt idx="2148">
                  <c:v>1.7849582331782181E-2</c:v>
                </c:pt>
                <c:pt idx="2149">
                  <c:v>4.5277659634599459E-3</c:v>
                </c:pt>
                <c:pt idx="2150">
                  <c:v>1.9000766910865126E-13</c:v>
                </c:pt>
                <c:pt idx="2151">
                  <c:v>2.1275183069800104E-16</c:v>
                </c:pt>
                <c:pt idx="2152">
                  <c:v>4.2974031950275812E-46</c:v>
                </c:pt>
                <c:pt idx="2153">
                  <c:v>6.1139728278630944E-6</c:v>
                </c:pt>
                <c:pt idx="2154">
                  <c:v>4.8298877522305459E-35</c:v>
                </c:pt>
                <c:pt idx="2155">
                  <c:v>3.6426188178805016E-18</c:v>
                </c:pt>
                <c:pt idx="2156">
                  <c:v>0.10376336906897357</c:v>
                </c:pt>
                <c:pt idx="2157">
                  <c:v>4.2367720734157836E-2</c:v>
                </c:pt>
                <c:pt idx="2158">
                  <c:v>3.6080578566550314E-9</c:v>
                </c:pt>
                <c:pt idx="2159">
                  <c:v>7.7043877035166584E-4</c:v>
                </c:pt>
                <c:pt idx="2160">
                  <c:v>2.1317541954669184E-5</c:v>
                </c:pt>
                <c:pt idx="2161">
                  <c:v>7.0600279639256089E-7</c:v>
                </c:pt>
                <c:pt idx="2162">
                  <c:v>3.328364389336298E-14</c:v>
                </c:pt>
                <c:pt idx="2163">
                  <c:v>2.7386114200306566E-2</c:v>
                </c:pt>
                <c:pt idx="2164">
                  <c:v>5.4367222449917559E-56</c:v>
                </c:pt>
                <c:pt idx="2165">
                  <c:v>1.7050863325205376E-128</c:v>
                </c:pt>
                <c:pt idx="2166">
                  <c:v>3.3423844459404674E-86</c:v>
                </c:pt>
                <c:pt idx="2167">
                  <c:v>3.6896780427803859E-2</c:v>
                </c:pt>
                <c:pt idx="2168">
                  <c:v>1.6982530987962841E-27</c:v>
                </c:pt>
                <c:pt idx="2169">
                  <c:v>1.9029580084479939E-51</c:v>
                </c:pt>
                <c:pt idx="2170">
                  <c:v>0</c:v>
                </c:pt>
                <c:pt idx="2171">
                  <c:v>3.5132057520699495E-4</c:v>
                </c:pt>
                <c:pt idx="2172">
                  <c:v>3.2799480698557529E-36</c:v>
                </c:pt>
                <c:pt idx="2173">
                  <c:v>7.3436352881382436E-124</c:v>
                </c:pt>
                <c:pt idx="2174">
                  <c:v>7.3681164275516981E-3</c:v>
                </c:pt>
                <c:pt idx="2175">
                  <c:v>1.5007696923501607E-121</c:v>
                </c:pt>
                <c:pt idx="2176">
                  <c:v>3.527379215670771E-13</c:v>
                </c:pt>
                <c:pt idx="2177">
                  <c:v>6.2860885375693967E-2</c:v>
                </c:pt>
                <c:pt idx="2178">
                  <c:v>1.5464686926343987E-22</c:v>
                </c:pt>
                <c:pt idx="2179">
                  <c:v>8.3073504343267796E-2</c:v>
                </c:pt>
                <c:pt idx="2180">
                  <c:v>1.2025306505027655E-7</c:v>
                </c:pt>
                <c:pt idx="2181">
                  <c:v>1.3813410642604374E-42</c:v>
                </c:pt>
                <c:pt idx="2182">
                  <c:v>3.5163426073804309E-33</c:v>
                </c:pt>
                <c:pt idx="2183">
                  <c:v>2.9115426986500199E-19</c:v>
                </c:pt>
                <c:pt idx="2184">
                  <c:v>1.79364869450801E-8</c:v>
                </c:pt>
                <c:pt idx="2185">
                  <c:v>7.461775055405794E-3</c:v>
                </c:pt>
                <c:pt idx="2186">
                  <c:v>5.4430931813993503E-63</c:v>
                </c:pt>
                <c:pt idx="2187">
                  <c:v>9.3927129400728221E-27</c:v>
                </c:pt>
                <c:pt idx="2188">
                  <c:v>0.12042004633161892</c:v>
                </c:pt>
                <c:pt idx="2189">
                  <c:v>1.0684339355110738E-57</c:v>
                </c:pt>
                <c:pt idx="2190">
                  <c:v>4.3860775736895269E-4</c:v>
                </c:pt>
                <c:pt idx="2191">
                  <c:v>3.4572871557374577E-12</c:v>
                </c:pt>
                <c:pt idx="2192">
                  <c:v>9.6019766831164692E-5</c:v>
                </c:pt>
                <c:pt idx="2193">
                  <c:v>9.7864382256343052E-4</c:v>
                </c:pt>
                <c:pt idx="2194">
                  <c:v>2.6837532575798386E-169</c:v>
                </c:pt>
                <c:pt idx="2195">
                  <c:v>4.4597485722953242E-6</c:v>
                </c:pt>
                <c:pt idx="2196">
                  <c:v>5.3083250676962937E-68</c:v>
                </c:pt>
                <c:pt idx="2197">
                  <c:v>1.4266915078013049E-11</c:v>
                </c:pt>
                <c:pt idx="2198">
                  <c:v>5.8621775501101456E-70</c:v>
                </c:pt>
                <c:pt idx="2199">
                  <c:v>8.9693029968370232E-53</c:v>
                </c:pt>
                <c:pt idx="2200">
                  <c:v>4.0305253721226723E-2</c:v>
                </c:pt>
                <c:pt idx="2201">
                  <c:v>1.6871445465283913E-57</c:v>
                </c:pt>
                <c:pt idx="2202">
                  <c:v>1.7734397721232716E-37</c:v>
                </c:pt>
                <c:pt idx="2203">
                  <c:v>2.2535867410073358E-75</c:v>
                </c:pt>
                <c:pt idx="2204">
                  <c:v>9.469515933872316E-184</c:v>
                </c:pt>
                <c:pt idx="2205">
                  <c:v>0</c:v>
                </c:pt>
                <c:pt idx="2206">
                  <c:v>2.8550018534904309E-73</c:v>
                </c:pt>
                <c:pt idx="2207">
                  <c:v>1.9322234817599392E-134</c:v>
                </c:pt>
                <c:pt idx="2208">
                  <c:v>4.3500396020492832E-15</c:v>
                </c:pt>
                <c:pt idx="2209">
                  <c:v>8.1077359554001374E-2</c:v>
                </c:pt>
                <c:pt idx="2210">
                  <c:v>1.118905319917498E-7</c:v>
                </c:pt>
                <c:pt idx="2211">
                  <c:v>1.230879285532343E-114</c:v>
                </c:pt>
                <c:pt idx="2212">
                  <c:v>2.6718015905533992E-12</c:v>
                </c:pt>
                <c:pt idx="2213">
                  <c:v>1.0454067094699783E-25</c:v>
                </c:pt>
                <c:pt idx="2214">
                  <c:v>2.3251974071497613E-196</c:v>
                </c:pt>
                <c:pt idx="2215">
                  <c:v>3.8581219784384497E-159</c:v>
                </c:pt>
                <c:pt idx="2216">
                  <c:v>7.7696333476639536E-4</c:v>
                </c:pt>
                <c:pt idx="2217">
                  <c:v>1.4403941002766034E-11</c:v>
                </c:pt>
                <c:pt idx="2218">
                  <c:v>2.179941918979528E-74</c:v>
                </c:pt>
                <c:pt idx="2219">
                  <c:v>4.7932839922661374E-9</c:v>
                </c:pt>
                <c:pt idx="2220">
                  <c:v>9.9886843793293616E-9</c:v>
                </c:pt>
                <c:pt idx="2221">
                  <c:v>1.1978389100594299E-2</c:v>
                </c:pt>
                <c:pt idx="2222">
                  <c:v>2.4664246541699674E-118</c:v>
                </c:pt>
                <c:pt idx="2223">
                  <c:v>2.6233471660914342E-82</c:v>
                </c:pt>
                <c:pt idx="2224">
                  <c:v>4.4685837885319816E-116</c:v>
                </c:pt>
                <c:pt idx="2225">
                  <c:v>9.911571260741393E-9</c:v>
                </c:pt>
                <c:pt idx="2226">
                  <c:v>6.7707157181919312E-9</c:v>
                </c:pt>
                <c:pt idx="2227">
                  <c:v>3.2206765046486945E-24</c:v>
                </c:pt>
                <c:pt idx="2228">
                  <c:v>3.0597965021922924E-20</c:v>
                </c:pt>
                <c:pt idx="2229">
                  <c:v>6.0787542495590433E-64</c:v>
                </c:pt>
                <c:pt idx="2230">
                  <c:v>1.6384432166718758E-162</c:v>
                </c:pt>
                <c:pt idx="2231">
                  <c:v>3.3355872676320918E-5</c:v>
                </c:pt>
                <c:pt idx="2232">
                  <c:v>3.2449243987886952E-13</c:v>
                </c:pt>
                <c:pt idx="2233">
                  <c:v>7.5977417609507217E-36</c:v>
                </c:pt>
                <c:pt idx="2234">
                  <c:v>1.8168123032528353E-54</c:v>
                </c:pt>
                <c:pt idx="2235">
                  <c:v>3.4727142338718093E-80</c:v>
                </c:pt>
                <c:pt idx="2236">
                  <c:v>8.2794331762171017E-14</c:v>
                </c:pt>
                <c:pt idx="2237">
                  <c:v>7.1609367046346325E-3</c:v>
                </c:pt>
                <c:pt idx="2238">
                  <c:v>4.3353120957226314E-76</c:v>
                </c:pt>
                <c:pt idx="2239">
                  <c:v>3.1594090419856595E-140</c:v>
                </c:pt>
                <c:pt idx="2240">
                  <c:v>3.8735521742893263E-13</c:v>
                </c:pt>
                <c:pt idx="2241">
                  <c:v>2.4577761077811964E-3</c:v>
                </c:pt>
                <c:pt idx="2242">
                  <c:v>6.6201880570820444E-35</c:v>
                </c:pt>
                <c:pt idx="2243">
                  <c:v>5.8522737138647269E-19</c:v>
                </c:pt>
                <c:pt idx="2244">
                  <c:v>5.3390315968088025E-134</c:v>
                </c:pt>
                <c:pt idx="2245">
                  <c:v>9.4457914183723004E-250</c:v>
                </c:pt>
                <c:pt idx="2246">
                  <c:v>7.2435427430511001E-19</c:v>
                </c:pt>
                <c:pt idx="2247">
                  <c:v>2.874273145259035E-6</c:v>
                </c:pt>
                <c:pt idx="2248">
                  <c:v>2.3937472874397763E-26</c:v>
                </c:pt>
                <c:pt idx="2249">
                  <c:v>6.596285874142604E-52</c:v>
                </c:pt>
                <c:pt idx="2250">
                  <c:v>1.0383413174992319E-16</c:v>
                </c:pt>
                <c:pt idx="2251">
                  <c:v>4.9599813778154589E-28</c:v>
                </c:pt>
                <c:pt idx="2252">
                  <c:v>8.6492249287739085E-98</c:v>
                </c:pt>
                <c:pt idx="2253">
                  <c:v>8.5670610137432017E-23</c:v>
                </c:pt>
                <c:pt idx="2254">
                  <c:v>5.6425739121251215E-26</c:v>
                </c:pt>
                <c:pt idx="2255">
                  <c:v>1.3998359538763968E-6</c:v>
                </c:pt>
                <c:pt idx="2256">
                  <c:v>1.0277930599880963E-14</c:v>
                </c:pt>
                <c:pt idx="2257">
                  <c:v>0.11971421193972274</c:v>
                </c:pt>
                <c:pt idx="2258">
                  <c:v>5.2540605919354812E-3</c:v>
                </c:pt>
                <c:pt idx="2259">
                  <c:v>2.5695046745044893E-21</c:v>
                </c:pt>
                <c:pt idx="2260">
                  <c:v>7.1656588536869709E-2</c:v>
                </c:pt>
                <c:pt idx="2261">
                  <c:v>1.4431369660802097E-109</c:v>
                </c:pt>
                <c:pt idx="2262">
                  <c:v>3.7424435541581277E-16</c:v>
                </c:pt>
                <c:pt idx="2263">
                  <c:v>0.12652931782529342</c:v>
                </c:pt>
                <c:pt idx="2264">
                  <c:v>2.7161106611033876E-3</c:v>
                </c:pt>
                <c:pt idx="2265">
                  <c:v>3.7587048993692795E-5</c:v>
                </c:pt>
                <c:pt idx="2266">
                  <c:v>1.5265028961144442E-4</c:v>
                </c:pt>
                <c:pt idx="2267">
                  <c:v>9.7057944574863268E-44</c:v>
                </c:pt>
                <c:pt idx="2268">
                  <c:v>2.0510973414306628E-3</c:v>
                </c:pt>
                <c:pt idx="2269">
                  <c:v>2.0014611869649924E-42</c:v>
                </c:pt>
                <c:pt idx="2270">
                  <c:v>3.3251980897312653E-4</c:v>
                </c:pt>
                <c:pt idx="2271">
                  <c:v>1.7820496433505892E-146</c:v>
                </c:pt>
                <c:pt idx="2272">
                  <c:v>1.1394250245424887E-41</c:v>
                </c:pt>
                <c:pt idx="2273">
                  <c:v>4.2646775788463142E-246</c:v>
                </c:pt>
                <c:pt idx="2274">
                  <c:v>9.7514935263226903E-3</c:v>
                </c:pt>
                <c:pt idx="2275">
                  <c:v>1.7926356178933673E-31</c:v>
                </c:pt>
                <c:pt idx="2276">
                  <c:v>3.4580272069609749E-18</c:v>
                </c:pt>
                <c:pt idx="2277">
                  <c:v>0</c:v>
                </c:pt>
                <c:pt idx="2278">
                  <c:v>2.9687461130768615E-153</c:v>
                </c:pt>
                <c:pt idx="2279">
                  <c:v>0.12307778446482272</c:v>
                </c:pt>
                <c:pt idx="2280">
                  <c:v>1.477205885170538E-19</c:v>
                </c:pt>
                <c:pt idx="2281">
                  <c:v>3.0725230302579681E-63</c:v>
                </c:pt>
                <c:pt idx="2282">
                  <c:v>0.13294630044621364</c:v>
                </c:pt>
                <c:pt idx="2283">
                  <c:v>1.1027680600883349E-74</c:v>
                </c:pt>
                <c:pt idx="2284">
                  <c:v>6.6103001012114795E-9</c:v>
                </c:pt>
                <c:pt idx="2285">
                  <c:v>7.1468225355131952E-19</c:v>
                </c:pt>
                <c:pt idx="2286">
                  <c:v>1.174744408423794E-52</c:v>
                </c:pt>
                <c:pt idx="2287">
                  <c:v>1.7079240457198992E-66</c:v>
                </c:pt>
                <c:pt idx="2288">
                  <c:v>3.6666560885419704E-2</c:v>
                </c:pt>
                <c:pt idx="2289">
                  <c:v>7.3532220806122567E-125</c:v>
                </c:pt>
                <c:pt idx="2290">
                  <c:v>1.9361527346980256E-78</c:v>
                </c:pt>
                <c:pt idx="2291">
                  <c:v>1.8328145137806625E-46</c:v>
                </c:pt>
                <c:pt idx="2292">
                  <c:v>7.6757440675991717E-50</c:v>
                </c:pt>
                <c:pt idx="2293">
                  <c:v>8.0136517589890331E-26</c:v>
                </c:pt>
                <c:pt idx="2294">
                  <c:v>5.4239203624030408E-62</c:v>
                </c:pt>
                <c:pt idx="2295">
                  <c:v>2.5873515082085901E-31</c:v>
                </c:pt>
                <c:pt idx="2296">
                  <c:v>9.4558207091018377E-7</c:v>
                </c:pt>
                <c:pt idx="2297">
                  <c:v>3.5985747263383941E-195</c:v>
                </c:pt>
                <c:pt idx="2298">
                  <c:v>1.1768061698027952E-7</c:v>
                </c:pt>
                <c:pt idx="2299">
                  <c:v>7.864256965669731E-55</c:v>
                </c:pt>
                <c:pt idx="2300">
                  <c:v>2.9851202494615891E-13</c:v>
                </c:pt>
                <c:pt idx="2301">
                  <c:v>1.1877968501527379E-16</c:v>
                </c:pt>
                <c:pt idx="2302">
                  <c:v>1.6431591192863166E-42</c:v>
                </c:pt>
                <c:pt idx="2303">
                  <c:v>3.4607443468472864E-7</c:v>
                </c:pt>
                <c:pt idx="2304">
                  <c:v>8.2169915306497785E-13</c:v>
                </c:pt>
                <c:pt idx="2305">
                  <c:v>3.5972619460062029E-25</c:v>
                </c:pt>
                <c:pt idx="2306">
                  <c:v>7.4989843699625985E-8</c:v>
                </c:pt>
                <c:pt idx="2307">
                  <c:v>4.8075310770320702E-16</c:v>
                </c:pt>
                <c:pt idx="2308">
                  <c:v>1.5675277779081383E-56</c:v>
                </c:pt>
                <c:pt idx="2309">
                  <c:v>0.12952309991724231</c:v>
                </c:pt>
                <c:pt idx="2310">
                  <c:v>8.9599023327253877E-3</c:v>
                </c:pt>
                <c:pt idx="2311">
                  <c:v>1.8976989636228138E-9</c:v>
                </c:pt>
                <c:pt idx="2312">
                  <c:v>7.79330477018559E-78</c:v>
                </c:pt>
                <c:pt idx="2313">
                  <c:v>1.0709128208084795E-21</c:v>
                </c:pt>
                <c:pt idx="2314">
                  <c:v>1.8238195309666901E-29</c:v>
                </c:pt>
                <c:pt idx="2315">
                  <c:v>2.9102764849428147E-6</c:v>
                </c:pt>
                <c:pt idx="2316">
                  <c:v>8.6482227544469752E-63</c:v>
                </c:pt>
                <c:pt idx="2317">
                  <c:v>5.9249190895605745E-4</c:v>
                </c:pt>
                <c:pt idx="2318">
                  <c:v>2.4445185420138608E-249</c:v>
                </c:pt>
                <c:pt idx="2319">
                  <c:v>5.9651188550972873E-20</c:v>
                </c:pt>
                <c:pt idx="2320">
                  <c:v>1.3582908600363959E-115</c:v>
                </c:pt>
                <c:pt idx="2321">
                  <c:v>7.3436352881382436E-124</c:v>
                </c:pt>
                <c:pt idx="2322">
                  <c:v>8.108523871868697E-52</c:v>
                </c:pt>
                <c:pt idx="2323">
                  <c:v>1.1916357249376803E-3</c:v>
                </c:pt>
                <c:pt idx="2324">
                  <c:v>3.7814044070674286E-79</c:v>
                </c:pt>
                <c:pt idx="2325">
                  <c:v>6.8040355359855212E-2</c:v>
                </c:pt>
                <c:pt idx="2326">
                  <c:v>1.5958753771054488E-100</c:v>
                </c:pt>
                <c:pt idx="2327">
                  <c:v>1.2718764819709676E-4</c:v>
                </c:pt>
                <c:pt idx="2328">
                  <c:v>2.7619505725102242E-14</c:v>
                </c:pt>
                <c:pt idx="2329">
                  <c:v>4.790467124171631E-112</c:v>
                </c:pt>
                <c:pt idx="2330">
                  <c:v>9.6292112884506162E-21</c:v>
                </c:pt>
                <c:pt idx="2331">
                  <c:v>0</c:v>
                </c:pt>
                <c:pt idx="2332">
                  <c:v>0.12997236836426818</c:v>
                </c:pt>
                <c:pt idx="2333">
                  <c:v>2.7476473529371295E-79</c:v>
                </c:pt>
                <c:pt idx="2334">
                  <c:v>8.8032581423649061E-9</c:v>
                </c:pt>
                <c:pt idx="2335">
                  <c:v>5.0645850321606692E-200</c:v>
                </c:pt>
                <c:pt idx="2336">
                  <c:v>1.6297194836884162E-163</c:v>
                </c:pt>
                <c:pt idx="2337">
                  <c:v>6.5972098034476491E-66</c:v>
                </c:pt>
                <c:pt idx="2338">
                  <c:v>2.7377211494456891E-10</c:v>
                </c:pt>
                <c:pt idx="2339">
                  <c:v>2.2254525244930389E-63</c:v>
                </c:pt>
                <c:pt idx="2340">
                  <c:v>6.8550376703174661E-73</c:v>
                </c:pt>
                <c:pt idx="2341">
                  <c:v>9.3615158747479701E-28</c:v>
                </c:pt>
                <c:pt idx="2342">
                  <c:v>8.9240984830224468E-27</c:v>
                </c:pt>
                <c:pt idx="2343">
                  <c:v>4.1103711738581028E-150</c:v>
                </c:pt>
                <c:pt idx="2344">
                  <c:v>9.3915295917776191E-79</c:v>
                </c:pt>
                <c:pt idx="2345">
                  <c:v>3.241167953745914E-16</c:v>
                </c:pt>
                <c:pt idx="2346">
                  <c:v>1.1648820799896755E-15</c:v>
                </c:pt>
                <c:pt idx="2347">
                  <c:v>2.3224449091895641E-166</c:v>
                </c:pt>
                <c:pt idx="2348">
                  <c:v>1.9086533772055069E-4</c:v>
                </c:pt>
                <c:pt idx="2349">
                  <c:v>4.5654127138115396E-24</c:v>
                </c:pt>
                <c:pt idx="2350">
                  <c:v>2.0293588099732638E-8</c:v>
                </c:pt>
                <c:pt idx="2351">
                  <c:v>1.2756740214978165E-60</c:v>
                </c:pt>
                <c:pt idx="2352">
                  <c:v>7.0117095137992642E-25</c:v>
                </c:pt>
                <c:pt idx="2353">
                  <c:v>3.2430890401821687E-33</c:v>
                </c:pt>
                <c:pt idx="2354">
                  <c:v>2.625643746093442E-2</c:v>
                </c:pt>
                <c:pt idx="2355">
                  <c:v>4.6747626361950943E-167</c:v>
                </c:pt>
                <c:pt idx="2356">
                  <c:v>0.10126112722733484</c:v>
                </c:pt>
                <c:pt idx="2357">
                  <c:v>4.6689407717281782E-83</c:v>
                </c:pt>
                <c:pt idx="2358">
                  <c:v>1.9591840394961434E-3</c:v>
                </c:pt>
                <c:pt idx="2359">
                  <c:v>3.8158271233232729E-12</c:v>
                </c:pt>
                <c:pt idx="2360">
                  <c:v>4.9105088697792186E-240</c:v>
                </c:pt>
                <c:pt idx="2361">
                  <c:v>3.5029514251919503E-5</c:v>
                </c:pt>
                <c:pt idx="2362">
                  <c:v>8.588968493479824E-176</c:v>
                </c:pt>
                <c:pt idx="2363">
                  <c:v>1.9304447173805944E-6</c:v>
                </c:pt>
                <c:pt idx="2364">
                  <c:v>9.1196690878074096E-137</c:v>
                </c:pt>
                <c:pt idx="2365">
                  <c:v>1.6653282997280022E-119</c:v>
                </c:pt>
                <c:pt idx="2366">
                  <c:v>4.4529810909461046E-48</c:v>
                </c:pt>
                <c:pt idx="2367">
                  <c:v>1.9758574388471714E-137</c:v>
                </c:pt>
                <c:pt idx="2368">
                  <c:v>9.1101844136504961E-2</c:v>
                </c:pt>
                <c:pt idx="2369">
                  <c:v>8.7340655566770855E-9</c:v>
                </c:pt>
                <c:pt idx="2370">
                  <c:v>1.6517592108354069E-144</c:v>
                </c:pt>
                <c:pt idx="2371">
                  <c:v>4.9818175351235824E-16</c:v>
                </c:pt>
                <c:pt idx="2372">
                  <c:v>7.3419712667485747E-44</c:v>
                </c:pt>
                <c:pt idx="2373">
                  <c:v>7.3163540271224745E-112</c:v>
                </c:pt>
                <c:pt idx="2374">
                  <c:v>5.9417661555345134E-23</c:v>
                </c:pt>
                <c:pt idx="2375">
                  <c:v>2.0178804654239019E-86</c:v>
                </c:pt>
                <c:pt idx="2376">
                  <c:v>7.118534507996847E-187</c:v>
                </c:pt>
                <c:pt idx="2377">
                  <c:v>1.2327237958073341E-2</c:v>
                </c:pt>
                <c:pt idx="2378">
                  <c:v>1.7127124469187866E-17</c:v>
                </c:pt>
                <c:pt idx="2379">
                  <c:v>1.5953107944355271E-51</c:v>
                </c:pt>
                <c:pt idx="2380">
                  <c:v>2.6847771088129895E-19</c:v>
                </c:pt>
                <c:pt idx="2381">
                  <c:v>3.7303263022474103E-11</c:v>
                </c:pt>
                <c:pt idx="2382">
                  <c:v>9.7230000640354614E-12</c:v>
                </c:pt>
                <c:pt idx="2383">
                  <c:v>1.677518851222619E-182</c:v>
                </c:pt>
                <c:pt idx="2384">
                  <c:v>2.659253312430138E-118</c:v>
                </c:pt>
                <c:pt idx="2385">
                  <c:v>3.3489775523188352E-281</c:v>
                </c:pt>
                <c:pt idx="2386">
                  <c:v>8.6634329261902648E-2</c:v>
                </c:pt>
                <c:pt idx="2387">
                  <c:v>2.5647616187661861E-47</c:v>
                </c:pt>
                <c:pt idx="2388">
                  <c:v>8.0032427109271866E-304</c:v>
                </c:pt>
                <c:pt idx="2389">
                  <c:v>8.2884482014295405E-6</c:v>
                </c:pt>
                <c:pt idx="2390">
                  <c:v>1.0218666016173658E-69</c:v>
                </c:pt>
                <c:pt idx="2391">
                  <c:v>1.6374765601197209E-62</c:v>
                </c:pt>
                <c:pt idx="2392">
                  <c:v>0.13246939051430268</c:v>
                </c:pt>
                <c:pt idx="2393">
                  <c:v>9.6780838629305229E-71</c:v>
                </c:pt>
                <c:pt idx="2394">
                  <c:v>3.7867736991877741E-18</c:v>
                </c:pt>
                <c:pt idx="2395">
                  <c:v>1.3425693700087132E-187</c:v>
                </c:pt>
                <c:pt idx="2396">
                  <c:v>4.347514934528845E-31</c:v>
                </c:pt>
                <c:pt idx="2397">
                  <c:v>7.0117095137992642E-25</c:v>
                </c:pt>
                <c:pt idx="2398">
                  <c:v>2.7867488688188002E-3</c:v>
                </c:pt>
                <c:pt idx="2399">
                  <c:v>6.1035661923919891E-167</c:v>
                </c:pt>
                <c:pt idx="2400">
                  <c:v>7.3163540271224745E-112</c:v>
                </c:pt>
                <c:pt idx="2401">
                  <c:v>8.6789600001620694E-241</c:v>
                </c:pt>
                <c:pt idx="2402">
                  <c:v>1.0094881045159734E-91</c:v>
                </c:pt>
                <c:pt idx="2403">
                  <c:v>1.0661511519418455E-2</c:v>
                </c:pt>
                <c:pt idx="2404">
                  <c:v>1.4679944675815719E-11</c:v>
                </c:pt>
                <c:pt idx="2405">
                  <c:v>0</c:v>
                </c:pt>
                <c:pt idx="2406">
                  <c:v>7.5097402089989928E-4</c:v>
                </c:pt>
                <c:pt idx="2407">
                  <c:v>3.8303933771970354E-35</c:v>
                </c:pt>
                <c:pt idx="2408">
                  <c:v>1.3748682927284342E-16</c:v>
                </c:pt>
                <c:pt idx="2409">
                  <c:v>1.5836352998890694E-27</c:v>
                </c:pt>
                <c:pt idx="2410">
                  <c:v>1.3024190007989863E-3</c:v>
                </c:pt>
                <c:pt idx="2411">
                  <c:v>2.0126780617432688E-238</c:v>
                </c:pt>
                <c:pt idx="2412">
                  <c:v>0</c:v>
                </c:pt>
                <c:pt idx="2413">
                  <c:v>4.0225733258859711E-155</c:v>
                </c:pt>
                <c:pt idx="2414">
                  <c:v>5.6683546112389027E-5</c:v>
                </c:pt>
                <c:pt idx="2415">
                  <c:v>0</c:v>
                </c:pt>
                <c:pt idx="2416">
                  <c:v>7.3603640288958087E-6</c:v>
                </c:pt>
                <c:pt idx="2417">
                  <c:v>4.9422192236702925E-45</c:v>
                </c:pt>
                <c:pt idx="2418">
                  <c:v>0</c:v>
                </c:pt>
                <c:pt idx="2419">
                  <c:v>1.1102265303406209E-137</c:v>
                </c:pt>
                <c:pt idx="2420">
                  <c:v>3.4699170764411454E-20</c:v>
                </c:pt>
                <c:pt idx="2421">
                  <c:v>4.191691188949347E-102</c:v>
                </c:pt>
                <c:pt idx="2422">
                  <c:v>6.3302486983283909E-94</c:v>
                </c:pt>
                <c:pt idx="2423">
                  <c:v>1.5451650727777542E-2</c:v>
                </c:pt>
                <c:pt idx="2424">
                  <c:v>0</c:v>
                </c:pt>
                <c:pt idx="2425">
                  <c:v>3.0896757406302904E-68</c:v>
                </c:pt>
                <c:pt idx="2426">
                  <c:v>1.844661699098146E-30</c:v>
                </c:pt>
                <c:pt idx="2427">
                  <c:v>2.5210989359179332E-234</c:v>
                </c:pt>
                <c:pt idx="2428">
                  <c:v>1.1058297461781741E-33</c:v>
                </c:pt>
                <c:pt idx="2429">
                  <c:v>1.2376898033232877E-55</c:v>
                </c:pt>
                <c:pt idx="2430">
                  <c:v>4.9165680416312786E-2</c:v>
                </c:pt>
                <c:pt idx="2431">
                  <c:v>6.9288693302866226E-15</c:v>
                </c:pt>
                <c:pt idx="2432">
                  <c:v>2.5087194085540618E-25</c:v>
                </c:pt>
                <c:pt idx="2433">
                  <c:v>3.7076249597812047E-7</c:v>
                </c:pt>
                <c:pt idx="2434">
                  <c:v>4.4529810909461046E-48</c:v>
                </c:pt>
                <c:pt idx="2435">
                  <c:v>2.4461849659052157E-13</c:v>
                </c:pt>
                <c:pt idx="2436">
                  <c:v>5.3208547425502035E-6</c:v>
                </c:pt>
                <c:pt idx="2437">
                  <c:v>2.3483488598960267E-275</c:v>
                </c:pt>
                <c:pt idx="2438">
                  <c:v>9.6223141928733984E-26</c:v>
                </c:pt>
                <c:pt idx="2439">
                  <c:v>3.1464543207982216E-20</c:v>
                </c:pt>
                <c:pt idx="2440">
                  <c:v>1.2083779383130242E-20</c:v>
                </c:pt>
                <c:pt idx="2441">
                  <c:v>5.8259382415677184E-6</c:v>
                </c:pt>
                <c:pt idx="2442">
                  <c:v>1.4094458327779101E-82</c:v>
                </c:pt>
                <c:pt idx="2443">
                  <c:v>5.0972079672378348E-18</c:v>
                </c:pt>
                <c:pt idx="2444">
                  <c:v>1.4247840425418495E-38</c:v>
                </c:pt>
                <c:pt idx="2445">
                  <c:v>1.9827139025177483E-155</c:v>
                </c:pt>
                <c:pt idx="2446">
                  <c:v>6.2360360480213435E-2</c:v>
                </c:pt>
                <c:pt idx="2447">
                  <c:v>1.5876147088689608E-2</c:v>
                </c:pt>
                <c:pt idx="2448">
                  <c:v>1.1965244650051288E-3</c:v>
                </c:pt>
                <c:pt idx="2449">
                  <c:v>6.5486722737319092E-2</c:v>
                </c:pt>
                <c:pt idx="2450">
                  <c:v>1.8938660492191857E-21</c:v>
                </c:pt>
                <c:pt idx="2451">
                  <c:v>1.2355189287963984E-103</c:v>
                </c:pt>
                <c:pt idx="2452">
                  <c:v>8.1164446542716803E-21</c:v>
                </c:pt>
                <c:pt idx="2453">
                  <c:v>1.504175931152236E-99</c:v>
                </c:pt>
                <c:pt idx="2454">
                  <c:v>2.740071266530997E-16</c:v>
                </c:pt>
                <c:pt idx="2455">
                  <c:v>2.3635168478558616E-64</c:v>
                </c:pt>
                <c:pt idx="2456">
                  <c:v>2.7597760695883042E-28</c:v>
                </c:pt>
                <c:pt idx="2457">
                  <c:v>2.6839950097068296E-66</c:v>
                </c:pt>
                <c:pt idx="2458">
                  <c:v>7.8158625009738343E-72</c:v>
                </c:pt>
                <c:pt idx="2459">
                  <c:v>3.0314697872346898E-26</c:v>
                </c:pt>
                <c:pt idx="2460">
                  <c:v>1.158260234902623E-20</c:v>
                </c:pt>
                <c:pt idx="2461">
                  <c:v>6.7610934468265969E-35</c:v>
                </c:pt>
                <c:pt idx="2462">
                  <c:v>8.2205761054660757E-41</c:v>
                </c:pt>
                <c:pt idx="2463">
                  <c:v>2.7034152101330671E-51</c:v>
                </c:pt>
                <c:pt idx="2464">
                  <c:v>1.0361133523025979E-275</c:v>
                </c:pt>
                <c:pt idx="2465">
                  <c:v>2.762783656141012E-21</c:v>
                </c:pt>
                <c:pt idx="2466">
                  <c:v>8.3738471218325693E-135</c:v>
                </c:pt>
                <c:pt idx="2467">
                  <c:v>5.3388877618354865E-40</c:v>
                </c:pt>
                <c:pt idx="2468">
                  <c:v>7.165433498719522E-4</c:v>
                </c:pt>
                <c:pt idx="2469">
                  <c:v>7.5149452481291454E-39</c:v>
                </c:pt>
                <c:pt idx="2470">
                  <c:v>3.2346938833513537E-4</c:v>
                </c:pt>
                <c:pt idx="2471">
                  <c:v>4.0909969839473022E-199</c:v>
                </c:pt>
                <c:pt idx="2472">
                  <c:v>3.8362698570837048E-51</c:v>
                </c:pt>
                <c:pt idx="2473">
                  <c:v>1.4031179786817931E-24</c:v>
                </c:pt>
                <c:pt idx="2474">
                  <c:v>7.0116804561577301E-26</c:v>
                </c:pt>
                <c:pt idx="2475">
                  <c:v>0.10676001494096385</c:v>
                </c:pt>
                <c:pt idx="2476">
                  <c:v>1.0572930125322515E-82</c:v>
                </c:pt>
                <c:pt idx="2477">
                  <c:v>1.6957283619956621E-62</c:v>
                </c:pt>
                <c:pt idx="2478">
                  <c:v>5.4388875174723023E-21</c:v>
                </c:pt>
                <c:pt idx="2479">
                  <c:v>9.9335511671572499E-231</c:v>
                </c:pt>
                <c:pt idx="2480">
                  <c:v>8.4646915555087118E-2</c:v>
                </c:pt>
                <c:pt idx="2481">
                  <c:v>2.746127457274213E-3</c:v>
                </c:pt>
                <c:pt idx="2482">
                  <c:v>1.0284769453325971E-3</c:v>
                </c:pt>
                <c:pt idx="2483">
                  <c:v>0</c:v>
                </c:pt>
                <c:pt idx="2484">
                  <c:v>4.3232423368878835E-59</c:v>
                </c:pt>
                <c:pt idx="2485">
                  <c:v>1.8012967345122202E-4</c:v>
                </c:pt>
                <c:pt idx="2486">
                  <c:v>1.3998018533299528E-32</c:v>
                </c:pt>
                <c:pt idx="2487">
                  <c:v>3.9378447496577833E-37</c:v>
                </c:pt>
                <c:pt idx="2488">
                  <c:v>3.9658354367843714E-2</c:v>
                </c:pt>
                <c:pt idx="2489">
                  <c:v>2.9687461130768615E-153</c:v>
                </c:pt>
                <c:pt idx="2490">
                  <c:v>8.1341463567156334E-85</c:v>
                </c:pt>
                <c:pt idx="2491">
                  <c:v>1.1648820799896755E-15</c:v>
                </c:pt>
                <c:pt idx="2492">
                  <c:v>3.0164313784188254E-16</c:v>
                </c:pt>
                <c:pt idx="2493">
                  <c:v>7.1641375572754888E-118</c:v>
                </c:pt>
                <c:pt idx="2494">
                  <c:v>0.11376720483484765</c:v>
                </c:pt>
                <c:pt idx="2495">
                  <c:v>8.0108132289085248E-31</c:v>
                </c:pt>
                <c:pt idx="2496">
                  <c:v>1.160765459774975E-37</c:v>
                </c:pt>
                <c:pt idx="2497">
                  <c:v>7.0307326023515182E-54</c:v>
                </c:pt>
                <c:pt idx="2498">
                  <c:v>3.8796203570275043E-161</c:v>
                </c:pt>
                <c:pt idx="2499">
                  <c:v>4.1125405014915052E-8</c:v>
                </c:pt>
                <c:pt idx="2500">
                  <c:v>1.9396162813885068E-2</c:v>
                </c:pt>
                <c:pt idx="2501">
                  <c:v>4.6205076225144709E-265</c:v>
                </c:pt>
                <c:pt idx="2502">
                  <c:v>1.9612335252704037E-13</c:v>
                </c:pt>
                <c:pt idx="2503">
                  <c:v>1.2514086661269922E-89</c:v>
                </c:pt>
                <c:pt idx="2504">
                  <c:v>1.2351810880042068E-15</c:v>
                </c:pt>
                <c:pt idx="2505">
                  <c:v>1.1258610806222508E-22</c:v>
                </c:pt>
                <c:pt idx="2506">
                  <c:v>0.12083593436551625</c:v>
                </c:pt>
                <c:pt idx="2507">
                  <c:v>3.8522972753305626E-21</c:v>
                </c:pt>
                <c:pt idx="2508">
                  <c:v>2.3434455009638342E-4</c:v>
                </c:pt>
                <c:pt idx="2509">
                  <c:v>2.1858164536512094E-7</c:v>
                </c:pt>
                <c:pt idx="2510">
                  <c:v>5.4321314818246905E-24</c:v>
                </c:pt>
                <c:pt idx="2511">
                  <c:v>3.4078454831566512E-9</c:v>
                </c:pt>
                <c:pt idx="2512">
                  <c:v>5.2615402213380981E-8</c:v>
                </c:pt>
                <c:pt idx="2513">
                  <c:v>7.3552379894919108E-14</c:v>
                </c:pt>
                <c:pt idx="2514">
                  <c:v>7.9455159181859059E-54</c:v>
                </c:pt>
                <c:pt idx="2515">
                  <c:v>4.2439443987457691E-19</c:v>
                </c:pt>
                <c:pt idx="2516">
                  <c:v>3.7760303097461491E-27</c:v>
                </c:pt>
                <c:pt idx="2517">
                  <c:v>1.1543193035428028E-98</c:v>
                </c:pt>
                <c:pt idx="2518">
                  <c:v>3.2430890401821687E-33</c:v>
                </c:pt>
                <c:pt idx="2519">
                  <c:v>1.7464253241972451E-25</c:v>
                </c:pt>
                <c:pt idx="2520">
                  <c:v>1.7187794228412967E-22</c:v>
                </c:pt>
                <c:pt idx="2521">
                  <c:v>1.5842473970650708E-207</c:v>
                </c:pt>
                <c:pt idx="2522">
                  <c:v>7.3770528004479695E-66</c:v>
                </c:pt>
                <c:pt idx="2523">
                  <c:v>1.621977649213731E-8</c:v>
                </c:pt>
                <c:pt idx="2524">
                  <c:v>1.8656795055506449E-25</c:v>
                </c:pt>
                <c:pt idx="2525">
                  <c:v>5.7179200963813112E-148</c:v>
                </c:pt>
                <c:pt idx="2526">
                  <c:v>1.9456770146263355E-9</c:v>
                </c:pt>
                <c:pt idx="2527">
                  <c:v>7.352903237973267E-2</c:v>
                </c:pt>
                <c:pt idx="2528">
                  <c:v>9.9578762851610728E-3</c:v>
                </c:pt>
                <c:pt idx="2529">
                  <c:v>1.3466035227803584E-107</c:v>
                </c:pt>
                <c:pt idx="2530">
                  <c:v>2.2724791032590522E-2</c:v>
                </c:pt>
                <c:pt idx="2531">
                  <c:v>1.4238770079975967E-124</c:v>
                </c:pt>
                <c:pt idx="2532">
                  <c:v>0</c:v>
                </c:pt>
                <c:pt idx="2533">
                  <c:v>1.7722475066186834E-3</c:v>
                </c:pt>
                <c:pt idx="2534">
                  <c:v>1.4012889115561326E-27</c:v>
                </c:pt>
                <c:pt idx="2535">
                  <c:v>0</c:v>
                </c:pt>
                <c:pt idx="2536">
                  <c:v>3.0856917972117928E-44</c:v>
                </c:pt>
                <c:pt idx="2537">
                  <c:v>1.2560841953737584E-3</c:v>
                </c:pt>
                <c:pt idx="2538">
                  <c:v>1.3004461572630689E-38</c:v>
                </c:pt>
                <c:pt idx="2539">
                  <c:v>1.0430940636612969E-10</c:v>
                </c:pt>
                <c:pt idx="2540">
                  <c:v>5.985068992677026E-34</c:v>
                </c:pt>
                <c:pt idx="2541">
                  <c:v>1.7395091881092457E-19</c:v>
                </c:pt>
                <c:pt idx="2542">
                  <c:v>4.3701161943090584E-5</c:v>
                </c:pt>
                <c:pt idx="2543">
                  <c:v>6.4282522852791843E-5</c:v>
                </c:pt>
                <c:pt idx="2544">
                  <c:v>9.2028278665359897E-2</c:v>
                </c:pt>
                <c:pt idx="2545">
                  <c:v>0</c:v>
                </c:pt>
                <c:pt idx="2546">
                  <c:v>2.6412774316404938E-36</c:v>
                </c:pt>
                <c:pt idx="2547">
                  <c:v>7.2533296632792499E-178</c:v>
                </c:pt>
                <c:pt idx="2548">
                  <c:v>9.6113445352310696E-48</c:v>
                </c:pt>
                <c:pt idx="2549">
                  <c:v>8.374833810155656E-3</c:v>
                </c:pt>
                <c:pt idx="2550">
                  <c:v>1.2637888987261694E-30</c:v>
                </c:pt>
                <c:pt idx="2551">
                  <c:v>9.8247280025182591E-36</c:v>
                </c:pt>
                <c:pt idx="2552">
                  <c:v>8.8920475511018958E-66</c:v>
                </c:pt>
                <c:pt idx="2553">
                  <c:v>1.6426533898253386E-4</c:v>
                </c:pt>
                <c:pt idx="2554">
                  <c:v>1.3149478627493591E-128</c:v>
                </c:pt>
                <c:pt idx="2555">
                  <c:v>1.3926199921696006E-48</c:v>
                </c:pt>
                <c:pt idx="2556">
                  <c:v>1.3827542845112945E-35</c:v>
                </c:pt>
                <c:pt idx="2557">
                  <c:v>2.092468465874787E-147</c:v>
                </c:pt>
                <c:pt idx="2558">
                  <c:v>1.5634812209647788E-33</c:v>
                </c:pt>
                <c:pt idx="2559">
                  <c:v>2.6142212821853519E-14</c:v>
                </c:pt>
                <c:pt idx="2560">
                  <c:v>3.1070328031871257E-5</c:v>
                </c:pt>
                <c:pt idx="2561">
                  <c:v>5.5642425529617674E-13</c:v>
                </c:pt>
                <c:pt idx="2562">
                  <c:v>6.1361950425042444E-2</c:v>
                </c:pt>
                <c:pt idx="2563">
                  <c:v>5.3570549785178707E-4</c:v>
                </c:pt>
                <c:pt idx="2564">
                  <c:v>1.9809181742862733E-12</c:v>
                </c:pt>
                <c:pt idx="2565">
                  <c:v>2.0083324822917352E-11</c:v>
                </c:pt>
                <c:pt idx="2566">
                  <c:v>5.6488287251083004E-12</c:v>
                </c:pt>
                <c:pt idx="2567">
                  <c:v>4.8716043706252131E-87</c:v>
                </c:pt>
                <c:pt idx="2568">
                  <c:v>9.7310756593807238E-2</c:v>
                </c:pt>
                <c:pt idx="2569">
                  <c:v>0.12326509714544649</c:v>
                </c:pt>
                <c:pt idx="2570">
                  <c:v>1.920251345229029E-13</c:v>
                </c:pt>
                <c:pt idx="2571">
                  <c:v>3.1923692638306113E-205</c:v>
                </c:pt>
                <c:pt idx="2572">
                  <c:v>2.7430077863675502E-50</c:v>
                </c:pt>
                <c:pt idx="2573">
                  <c:v>3.5798710127142695E-5</c:v>
                </c:pt>
                <c:pt idx="2574">
                  <c:v>5.4605581473971356E-8</c:v>
                </c:pt>
                <c:pt idx="2575">
                  <c:v>1.6735652807395025E-36</c:v>
                </c:pt>
                <c:pt idx="2576">
                  <c:v>3.4829329627511584E-16</c:v>
                </c:pt>
                <c:pt idx="2577">
                  <c:v>2.3622744550577009E-60</c:v>
                </c:pt>
                <c:pt idx="2578">
                  <c:v>7.1198095782808111E-185</c:v>
                </c:pt>
                <c:pt idx="2579">
                  <c:v>2.8094897257139586E-18</c:v>
                </c:pt>
                <c:pt idx="2580">
                  <c:v>2.8266957458597375E-42</c:v>
                </c:pt>
                <c:pt idx="2581">
                  <c:v>2.2692920801364309E-36</c:v>
                </c:pt>
                <c:pt idx="2582">
                  <c:v>7.0626323989218048E-10</c:v>
                </c:pt>
                <c:pt idx="2583">
                  <c:v>4.781377894700959E-3</c:v>
                </c:pt>
                <c:pt idx="2584">
                  <c:v>3.56137220015226E-30</c:v>
                </c:pt>
                <c:pt idx="2585">
                  <c:v>4.3761075241246448E-30</c:v>
                </c:pt>
                <c:pt idx="2586">
                  <c:v>4.7707835113310609E-14</c:v>
                </c:pt>
                <c:pt idx="2587">
                  <c:v>1.5172577281653963E-29</c:v>
                </c:pt>
                <c:pt idx="2588">
                  <c:v>4.1278135461170521E-58</c:v>
                </c:pt>
                <c:pt idx="2589">
                  <c:v>1.0894188715131459E-3</c:v>
                </c:pt>
                <c:pt idx="2590">
                  <c:v>9.7762267539363453E-77</c:v>
                </c:pt>
                <c:pt idx="2591">
                  <c:v>1.2555884282465451E-99</c:v>
                </c:pt>
                <c:pt idx="2592">
                  <c:v>0.12713775819745199</c:v>
                </c:pt>
                <c:pt idx="2593">
                  <c:v>2.0918442516226729E-98</c:v>
                </c:pt>
                <c:pt idx="2594">
                  <c:v>1.0685091203833494E-135</c:v>
                </c:pt>
                <c:pt idx="2595">
                  <c:v>4.5723547045088385E-69</c:v>
                </c:pt>
                <c:pt idx="2596">
                  <c:v>6.2994878828188609E-22</c:v>
                </c:pt>
                <c:pt idx="2597">
                  <c:v>1.0723591257607494E-8</c:v>
                </c:pt>
                <c:pt idx="2598">
                  <c:v>2.7154222305923765E-7</c:v>
                </c:pt>
                <c:pt idx="2599">
                  <c:v>1.9739495043849029E-84</c:v>
                </c:pt>
                <c:pt idx="2600">
                  <c:v>1.6904592391237474E-16</c:v>
                </c:pt>
                <c:pt idx="2601">
                  <c:v>7.1582272802999934E-44</c:v>
                </c:pt>
                <c:pt idx="2602">
                  <c:v>4.913368329963568E-53</c:v>
                </c:pt>
                <c:pt idx="2603">
                  <c:v>1.5897035014534561E-168</c:v>
                </c:pt>
                <c:pt idx="2604">
                  <c:v>1.9329338162460953E-58</c:v>
                </c:pt>
                <c:pt idx="2605">
                  <c:v>1.2829982494993265E-7</c:v>
                </c:pt>
                <c:pt idx="2606">
                  <c:v>1.1290994464461058E-6</c:v>
                </c:pt>
                <c:pt idx="2607">
                  <c:v>8.1956112153729391E-53</c:v>
                </c:pt>
                <c:pt idx="2608">
                  <c:v>1.3365064241847903E-4</c:v>
                </c:pt>
                <c:pt idx="2609">
                  <c:v>2.3050991997248318E-94</c:v>
                </c:pt>
                <c:pt idx="2610">
                  <c:v>1.4541927103686187E-15</c:v>
                </c:pt>
                <c:pt idx="2611">
                  <c:v>5.5043452951376334E-255</c:v>
                </c:pt>
                <c:pt idx="2612">
                  <c:v>5.8224909919246724E-4</c:v>
                </c:pt>
                <c:pt idx="2613">
                  <c:v>7.0971907595197145E-17</c:v>
                </c:pt>
                <c:pt idx="2614">
                  <c:v>1.5700285534792595E-231</c:v>
                </c:pt>
                <c:pt idx="2615">
                  <c:v>6.2298370125590165E-125</c:v>
                </c:pt>
                <c:pt idx="2616">
                  <c:v>1.8677705058747262E-139</c:v>
                </c:pt>
                <c:pt idx="2617">
                  <c:v>0</c:v>
                </c:pt>
                <c:pt idx="2618">
                  <c:v>0.12887780052300171</c:v>
                </c:pt>
                <c:pt idx="2619">
                  <c:v>1.1112324960152609E-10</c:v>
                </c:pt>
                <c:pt idx="2620">
                  <c:v>4.7367268504258045E-12</c:v>
                </c:pt>
                <c:pt idx="2621">
                  <c:v>1.4267859174647219E-141</c:v>
                </c:pt>
                <c:pt idx="2622">
                  <c:v>5.0993003665659599E-2</c:v>
                </c:pt>
                <c:pt idx="2623">
                  <c:v>1.0515824249991537E-190</c:v>
                </c:pt>
                <c:pt idx="2624">
                  <c:v>7.30697706513565E-256</c:v>
                </c:pt>
                <c:pt idx="2625">
                  <c:v>5.6972832939203676E-33</c:v>
                </c:pt>
                <c:pt idx="2626">
                  <c:v>4.5587985705041086E-3</c:v>
                </c:pt>
                <c:pt idx="2627">
                  <c:v>2.4917974947684694E-4</c:v>
                </c:pt>
                <c:pt idx="2628">
                  <c:v>7.3467295603040207E-12</c:v>
                </c:pt>
                <c:pt idx="2629">
                  <c:v>1.1887402187958056E-28</c:v>
                </c:pt>
                <c:pt idx="2630">
                  <c:v>0.11906495052352283</c:v>
                </c:pt>
                <c:pt idx="2631">
                  <c:v>8.5903561202873972E-29</c:v>
                </c:pt>
                <c:pt idx="2632">
                  <c:v>6.0771111815288031E-6</c:v>
                </c:pt>
                <c:pt idx="2633">
                  <c:v>8.0302236714995033E-10</c:v>
                </c:pt>
                <c:pt idx="2634">
                  <c:v>4.0123320256209233E-3</c:v>
                </c:pt>
                <c:pt idx="2635">
                  <c:v>5.5940111992645781E-12</c:v>
                </c:pt>
                <c:pt idx="2636">
                  <c:v>6.6036264999612805E-4</c:v>
                </c:pt>
                <c:pt idx="2637">
                  <c:v>3.7438038102683884E-175</c:v>
                </c:pt>
                <c:pt idx="2638">
                  <c:v>5.8224909919246724E-4</c:v>
                </c:pt>
                <c:pt idx="2639">
                  <c:v>1.4488231498177835E-28</c:v>
                </c:pt>
                <c:pt idx="2640">
                  <c:v>2.1402750591253823E-7</c:v>
                </c:pt>
                <c:pt idx="2641">
                  <c:v>5.6263090404266618E-34</c:v>
                </c:pt>
                <c:pt idx="2642">
                  <c:v>1.594491723428582E-204</c:v>
                </c:pt>
                <c:pt idx="2643">
                  <c:v>1.2212260091951316E-82</c:v>
                </c:pt>
                <c:pt idx="2644">
                  <c:v>2.1801465721622281E-5</c:v>
                </c:pt>
                <c:pt idx="2645">
                  <c:v>4.2318267581530247E-5</c:v>
                </c:pt>
                <c:pt idx="2646">
                  <c:v>7.5202517959730361E-2</c:v>
                </c:pt>
                <c:pt idx="2647">
                  <c:v>4.4014485947160297E-133</c:v>
                </c:pt>
                <c:pt idx="2648">
                  <c:v>2.1457030163873738E-12</c:v>
                </c:pt>
                <c:pt idx="2649">
                  <c:v>7.918665635333548E-2</c:v>
                </c:pt>
                <c:pt idx="2650">
                  <c:v>2.5963969441203463E-33</c:v>
                </c:pt>
                <c:pt idx="2651">
                  <c:v>2.0603879754698217E-60</c:v>
                </c:pt>
                <c:pt idx="2652">
                  <c:v>8.587760895601851E-22</c:v>
                </c:pt>
                <c:pt idx="2653">
                  <c:v>2.1721883884098456E-137</c:v>
                </c:pt>
                <c:pt idx="2654">
                  <c:v>5.0910324224483003E-10</c:v>
                </c:pt>
                <c:pt idx="2655">
                  <c:v>6.6760601212822094E-85</c:v>
                </c:pt>
                <c:pt idx="2656">
                  <c:v>1.4062130220511867E-36</c:v>
                </c:pt>
                <c:pt idx="2657">
                  <c:v>6.7938378044822306E-2</c:v>
                </c:pt>
                <c:pt idx="2658">
                  <c:v>2.5582463646185667E-2</c:v>
                </c:pt>
                <c:pt idx="2659">
                  <c:v>3.1923692638306113E-205</c:v>
                </c:pt>
                <c:pt idx="2660">
                  <c:v>2.7379549025896174E-5</c:v>
                </c:pt>
                <c:pt idx="2661">
                  <c:v>8.3952651152054357E-15</c:v>
                </c:pt>
                <c:pt idx="2662">
                  <c:v>8.3450211958659904E-63</c:v>
                </c:pt>
                <c:pt idx="2663">
                  <c:v>8.0274603420315281E-157</c:v>
                </c:pt>
                <c:pt idx="2664">
                  <c:v>3.114530048262586E-191</c:v>
                </c:pt>
                <c:pt idx="2665">
                  <c:v>1.4583231823766561E-5</c:v>
                </c:pt>
                <c:pt idx="2666">
                  <c:v>6.2298370125590165E-125</c:v>
                </c:pt>
                <c:pt idx="2667">
                  <c:v>0.12594621887051183</c:v>
                </c:pt>
                <c:pt idx="2668">
                  <c:v>6.6028750995574169E-88</c:v>
                </c:pt>
                <c:pt idx="2669">
                  <c:v>0.13239110785260094</c:v>
                </c:pt>
                <c:pt idx="2670">
                  <c:v>7.2332971176326553E-56</c:v>
                </c:pt>
                <c:pt idx="2671">
                  <c:v>4.32740491572246E-4</c:v>
                </c:pt>
                <c:pt idx="2672">
                  <c:v>7.718591637111299E-42</c:v>
                </c:pt>
                <c:pt idx="2673">
                  <c:v>2.3457382672572945E-13</c:v>
                </c:pt>
                <c:pt idx="2674">
                  <c:v>1.6046666327561785E-96</c:v>
                </c:pt>
                <c:pt idx="2675">
                  <c:v>6.7307336430871899E-273</c:v>
                </c:pt>
                <c:pt idx="2676">
                  <c:v>5.6528824581072143E-6</c:v>
                </c:pt>
                <c:pt idx="2677">
                  <c:v>3.6808383449494589E-17</c:v>
                </c:pt>
                <c:pt idx="2678">
                  <c:v>1.933209060609506E-46</c:v>
                </c:pt>
                <c:pt idx="2679">
                  <c:v>1.1246964003263282E-68</c:v>
                </c:pt>
                <c:pt idx="2680">
                  <c:v>2.2548213072678745E-3</c:v>
                </c:pt>
                <c:pt idx="2681">
                  <c:v>4.0239814463627797E-109</c:v>
                </c:pt>
                <c:pt idx="2682">
                  <c:v>7.0102935950964238E-17</c:v>
                </c:pt>
                <c:pt idx="2683">
                  <c:v>1.297235553122549E-35</c:v>
                </c:pt>
                <c:pt idx="2684">
                  <c:v>5.6830672695821959E-32</c:v>
                </c:pt>
                <c:pt idx="2685">
                  <c:v>1.218048312019065E-77</c:v>
                </c:pt>
                <c:pt idx="2686">
                  <c:v>5.9468996438310037E-10</c:v>
                </c:pt>
                <c:pt idx="2687">
                  <c:v>6.1970065791351659E-17</c:v>
                </c:pt>
                <c:pt idx="2688">
                  <c:v>0</c:v>
                </c:pt>
                <c:pt idx="2689">
                  <c:v>6.8480577277855658E-50</c:v>
                </c:pt>
                <c:pt idx="2690">
                  <c:v>0.1327872998761844</c:v>
                </c:pt>
                <c:pt idx="2691">
                  <c:v>6.5791231495505045E-2</c:v>
                </c:pt>
                <c:pt idx="2692">
                  <c:v>6.3432724238921368E-171</c:v>
                </c:pt>
                <c:pt idx="2693">
                  <c:v>3.6819182490711373E-2</c:v>
                </c:pt>
                <c:pt idx="2694">
                  <c:v>1.5639290891571701E-3</c:v>
                </c:pt>
                <c:pt idx="2695">
                  <c:v>5.2848091682580611E-288</c:v>
                </c:pt>
                <c:pt idx="2696">
                  <c:v>6.8250265278788113E-33</c:v>
                </c:pt>
                <c:pt idx="2697">
                  <c:v>9.603172362901524E-10</c:v>
                </c:pt>
                <c:pt idx="2698">
                  <c:v>7.4490237341522833E-131</c:v>
                </c:pt>
                <c:pt idx="2699">
                  <c:v>1.0151198273542767E-47</c:v>
                </c:pt>
                <c:pt idx="2700">
                  <c:v>1.8303377120639778E-38</c:v>
                </c:pt>
                <c:pt idx="2701">
                  <c:v>2.0205694256064624E-2</c:v>
                </c:pt>
                <c:pt idx="2702">
                  <c:v>7.2764975851942723E-51</c:v>
                </c:pt>
                <c:pt idx="2703">
                  <c:v>3.6630892930724183E-101</c:v>
                </c:pt>
                <c:pt idx="2704">
                  <c:v>5.8024075242535298E-149</c:v>
                </c:pt>
                <c:pt idx="2705">
                  <c:v>1.1443841892259846E-5</c:v>
                </c:pt>
                <c:pt idx="2706">
                  <c:v>1.2820455291570708E-101</c:v>
                </c:pt>
                <c:pt idx="2707">
                  <c:v>1.8393688524319432E-21</c:v>
                </c:pt>
                <c:pt idx="2708">
                  <c:v>9.0125908305451645E-201</c:v>
                </c:pt>
                <c:pt idx="2709">
                  <c:v>2.3758496380738379E-56</c:v>
                </c:pt>
                <c:pt idx="2710">
                  <c:v>2.5326791518164295E-268</c:v>
                </c:pt>
                <c:pt idx="2711">
                  <c:v>1.5154565590768699E-32</c:v>
                </c:pt>
                <c:pt idx="2712">
                  <c:v>9.0819776928145953E-37</c:v>
                </c:pt>
                <c:pt idx="2713">
                  <c:v>1.3818135017810245E-6</c:v>
                </c:pt>
                <c:pt idx="2714">
                  <c:v>3.8796203570275043E-161</c:v>
                </c:pt>
                <c:pt idx="2715">
                  <c:v>7.869411617967818E-4</c:v>
                </c:pt>
                <c:pt idx="2716">
                  <c:v>4.4387387800718243E-207</c:v>
                </c:pt>
                <c:pt idx="2717">
                  <c:v>1.2157051205732826E-8</c:v>
                </c:pt>
                <c:pt idx="2718">
                  <c:v>1.1170332406088404E-4</c:v>
                </c:pt>
                <c:pt idx="2719">
                  <c:v>1.8868871162485418E-127</c:v>
                </c:pt>
                <c:pt idx="2720">
                  <c:v>1.241170233118653E-5</c:v>
                </c:pt>
                <c:pt idx="2721">
                  <c:v>4.9146096144111381E-68</c:v>
                </c:pt>
                <c:pt idx="2722">
                  <c:v>6.7362023305495945E-11</c:v>
                </c:pt>
                <c:pt idx="2723">
                  <c:v>6.5061517812317028E-69</c:v>
                </c:pt>
                <c:pt idx="2724">
                  <c:v>1.4583231823766561E-5</c:v>
                </c:pt>
                <c:pt idx="2725">
                  <c:v>0.12505776741708141</c:v>
                </c:pt>
                <c:pt idx="2726">
                  <c:v>4.4054343832168122E-101</c:v>
                </c:pt>
                <c:pt idx="2727">
                  <c:v>4.2116730417937488E-2</c:v>
                </c:pt>
                <c:pt idx="2728">
                  <c:v>8.5427444147303395E-115</c:v>
                </c:pt>
                <c:pt idx="2729">
                  <c:v>5.6326273907892201E-72</c:v>
                </c:pt>
                <c:pt idx="2730">
                  <c:v>4.0387147798467332E-2</c:v>
                </c:pt>
                <c:pt idx="2731">
                  <c:v>2.6878495771012032E-72</c:v>
                </c:pt>
                <c:pt idx="2732">
                  <c:v>1.1253532061597838E-91</c:v>
                </c:pt>
                <c:pt idx="2733">
                  <c:v>2.6795762018409161E-95</c:v>
                </c:pt>
                <c:pt idx="2734">
                  <c:v>7.8369436774494369E-41</c:v>
                </c:pt>
                <c:pt idx="2735">
                  <c:v>1.5581255332727731E-97</c:v>
                </c:pt>
                <c:pt idx="2736">
                  <c:v>6.8277223330553401E-7</c:v>
                </c:pt>
                <c:pt idx="2737">
                  <c:v>2.419295125720279E-10</c:v>
                </c:pt>
                <c:pt idx="2738">
                  <c:v>0.11368483961311879</c:v>
                </c:pt>
                <c:pt idx="2739">
                  <c:v>8.4956128828872772E-111</c:v>
                </c:pt>
                <c:pt idx="2740">
                  <c:v>8.6589917712234583E-141</c:v>
                </c:pt>
                <c:pt idx="2741">
                  <c:v>2.0826511452821481E-142</c:v>
                </c:pt>
                <c:pt idx="2742">
                  <c:v>6.3787506184757822E-89</c:v>
                </c:pt>
                <c:pt idx="2743">
                  <c:v>1.1606791800708227E-22</c:v>
                </c:pt>
                <c:pt idx="2744">
                  <c:v>1.6484897469506954E-26</c:v>
                </c:pt>
                <c:pt idx="2745">
                  <c:v>0.11531512129654982</c:v>
                </c:pt>
                <c:pt idx="2746">
                  <c:v>3.9902862035803956E-73</c:v>
                </c:pt>
                <c:pt idx="2747">
                  <c:v>0</c:v>
                </c:pt>
                <c:pt idx="2748">
                  <c:v>1.0499920207875835E-79</c:v>
                </c:pt>
                <c:pt idx="2749">
                  <c:v>4.7131277609661555E-99</c:v>
                </c:pt>
                <c:pt idx="2750">
                  <c:v>7.7469123081823636E-5</c:v>
                </c:pt>
                <c:pt idx="2751">
                  <c:v>3.3158074397787326E-3</c:v>
                </c:pt>
                <c:pt idx="2752">
                  <c:v>1.1463695549235957E-53</c:v>
                </c:pt>
                <c:pt idx="2753">
                  <c:v>9.2332638244974114E-39</c:v>
                </c:pt>
                <c:pt idx="2754">
                  <c:v>6.0456544730068317E-126</c:v>
                </c:pt>
                <c:pt idx="2755">
                  <c:v>7.0863577814783152E-168</c:v>
                </c:pt>
                <c:pt idx="2756">
                  <c:v>2.1572470988204581E-2</c:v>
                </c:pt>
                <c:pt idx="2757">
                  <c:v>1.844661699098146E-30</c:v>
                </c:pt>
                <c:pt idx="2758">
                  <c:v>1.6375238709312023E-72</c:v>
                </c:pt>
                <c:pt idx="2759">
                  <c:v>1.3502722436731862E-3</c:v>
                </c:pt>
                <c:pt idx="2760">
                  <c:v>9.6174420603560897E-36</c:v>
                </c:pt>
                <c:pt idx="2761">
                  <c:v>4.4614227111272304E-102</c:v>
                </c:pt>
                <c:pt idx="2762">
                  <c:v>3.563168667535374E-10</c:v>
                </c:pt>
                <c:pt idx="2763">
                  <c:v>3.0717335212174284E-108</c:v>
                </c:pt>
                <c:pt idx="2764">
                  <c:v>2.7613489298695004E-100</c:v>
                </c:pt>
                <c:pt idx="2765">
                  <c:v>1.0812406123180984E-68</c:v>
                </c:pt>
                <c:pt idx="2766">
                  <c:v>3.3834684301701689E-302</c:v>
                </c:pt>
                <c:pt idx="2767">
                  <c:v>1.1023803098304722E-24</c:v>
                </c:pt>
                <c:pt idx="2768">
                  <c:v>2.4837275234876871E-103</c:v>
                </c:pt>
                <c:pt idx="2769">
                  <c:v>9.1617433538751097E-2</c:v>
                </c:pt>
                <c:pt idx="2770">
                  <c:v>4.4923648272075877E-85</c:v>
                </c:pt>
                <c:pt idx="2771">
                  <c:v>1.0471205625442591E-43</c:v>
                </c:pt>
                <c:pt idx="2772">
                  <c:v>3.5606414512221666E-11</c:v>
                </c:pt>
                <c:pt idx="2773">
                  <c:v>6.4064528956100987E-180</c:v>
                </c:pt>
                <c:pt idx="2774">
                  <c:v>6.6471939763219641E-32</c:v>
                </c:pt>
                <c:pt idx="2775">
                  <c:v>1.0519329151276828E-172</c:v>
                </c:pt>
                <c:pt idx="2776">
                  <c:v>6.0915031639831775E-113</c:v>
                </c:pt>
                <c:pt idx="2777">
                  <c:v>1.5035590881758951E-87</c:v>
                </c:pt>
                <c:pt idx="2778">
                  <c:v>4.5472070827808804E-17</c:v>
                </c:pt>
                <c:pt idx="2779">
                  <c:v>1.9237878012276776E-55</c:v>
                </c:pt>
                <c:pt idx="2780">
                  <c:v>3.4782238564293811E-242</c:v>
                </c:pt>
                <c:pt idx="2781">
                  <c:v>3.2992953460606916E-38</c:v>
                </c:pt>
                <c:pt idx="2782">
                  <c:v>3.9114495261313053E-107</c:v>
                </c:pt>
                <c:pt idx="2783">
                  <c:v>0.1219810555765939</c:v>
                </c:pt>
                <c:pt idx="2784">
                  <c:v>0</c:v>
                </c:pt>
                <c:pt idx="2785">
                  <c:v>1.0233220178704451E-6</c:v>
                </c:pt>
                <c:pt idx="2786">
                  <c:v>1.2993325926325252E-51</c:v>
                </c:pt>
                <c:pt idx="2787">
                  <c:v>7.1103350118123548E-45</c:v>
                </c:pt>
                <c:pt idx="2788">
                  <c:v>3.3088819790263013E-2</c:v>
                </c:pt>
                <c:pt idx="2789">
                  <c:v>9.1881005557492999E-17</c:v>
                </c:pt>
                <c:pt idx="2790">
                  <c:v>3.328364389336298E-14</c:v>
                </c:pt>
                <c:pt idx="2791">
                  <c:v>1.905191797091227E-42</c:v>
                </c:pt>
                <c:pt idx="2792">
                  <c:v>1.3886795606546929E-67</c:v>
                </c:pt>
                <c:pt idx="2793">
                  <c:v>2.6380001008683322E-115</c:v>
                </c:pt>
                <c:pt idx="2794">
                  <c:v>1.6431591192863166E-42</c:v>
                </c:pt>
                <c:pt idx="2795">
                  <c:v>5.5463310166956297E-92</c:v>
                </c:pt>
                <c:pt idx="2796">
                  <c:v>1.5282848547514036E-34</c:v>
                </c:pt>
                <c:pt idx="2797">
                  <c:v>4.8755808334736535E-71</c:v>
                </c:pt>
                <c:pt idx="2798">
                  <c:v>9.7514935263226903E-3</c:v>
                </c:pt>
                <c:pt idx="2799">
                  <c:v>1.024367416010431E-5</c:v>
                </c:pt>
                <c:pt idx="2800">
                  <c:v>1.4500407013571015E-5</c:v>
                </c:pt>
                <c:pt idx="2801">
                  <c:v>8.7677943830907157E-2</c:v>
                </c:pt>
                <c:pt idx="2802">
                  <c:v>1.8531339740597312E-156</c:v>
                </c:pt>
                <c:pt idx="2803">
                  <c:v>5.5242334735417938E-86</c:v>
                </c:pt>
                <c:pt idx="2804">
                  <c:v>1.7282611203256226E-27</c:v>
                </c:pt>
                <c:pt idx="2805">
                  <c:v>4.384990277649E-21</c:v>
                </c:pt>
                <c:pt idx="2806">
                  <c:v>1.6281926746201679E-17</c:v>
                </c:pt>
                <c:pt idx="2807">
                  <c:v>2.0678457739982196E-59</c:v>
                </c:pt>
                <c:pt idx="2808">
                  <c:v>7.6281523677699766E-5</c:v>
                </c:pt>
                <c:pt idx="2809">
                  <c:v>2.7834597370015136E-2</c:v>
                </c:pt>
                <c:pt idx="2810">
                  <c:v>8.7617361793694646E-68</c:v>
                </c:pt>
                <c:pt idx="2811">
                  <c:v>7.7506098307469892E-2</c:v>
                </c:pt>
                <c:pt idx="2812">
                  <c:v>4.754790828451154E-230</c:v>
                </c:pt>
                <c:pt idx="2813">
                  <c:v>7.7760174965494182E-110</c:v>
                </c:pt>
                <c:pt idx="2814">
                  <c:v>1.6933645853546675E-11</c:v>
                </c:pt>
                <c:pt idx="2815">
                  <c:v>4.5451720493966507E-84</c:v>
                </c:pt>
                <c:pt idx="2816">
                  <c:v>4.7139092376124372E-179</c:v>
                </c:pt>
                <c:pt idx="2817">
                  <c:v>5.3473668193996033E-167</c:v>
                </c:pt>
                <c:pt idx="2818">
                  <c:v>2.3434455009638342E-4</c:v>
                </c:pt>
                <c:pt idx="2819">
                  <c:v>3.5680439340815268E-20</c:v>
                </c:pt>
                <c:pt idx="2820">
                  <c:v>7.7469123081823636E-5</c:v>
                </c:pt>
                <c:pt idx="2821">
                  <c:v>9.9686727462143506E-11</c:v>
                </c:pt>
                <c:pt idx="2822">
                  <c:v>2.2165523926810366E-184</c:v>
                </c:pt>
                <c:pt idx="2823">
                  <c:v>3.5846971115250584E-27</c:v>
                </c:pt>
                <c:pt idx="2824">
                  <c:v>2.4686595565547004E-86</c:v>
                </c:pt>
                <c:pt idx="2825">
                  <c:v>1.6337556418621769E-15</c:v>
                </c:pt>
                <c:pt idx="2826">
                  <c:v>9.1248243842095757E-3</c:v>
                </c:pt>
                <c:pt idx="2827">
                  <c:v>2.3503426052418275E-6</c:v>
                </c:pt>
                <c:pt idx="2828">
                  <c:v>1.1550054249093759E-19</c:v>
                </c:pt>
                <c:pt idx="2829">
                  <c:v>1.1395019488236308E-3</c:v>
                </c:pt>
                <c:pt idx="2830">
                  <c:v>2.6644354666617905E-9</c:v>
                </c:pt>
                <c:pt idx="2831">
                  <c:v>4.1618505832288377E-2</c:v>
                </c:pt>
                <c:pt idx="2832">
                  <c:v>7.3911314481524496E-27</c:v>
                </c:pt>
                <c:pt idx="2833">
                  <c:v>3.1585070640179961E-5</c:v>
                </c:pt>
                <c:pt idx="2834">
                  <c:v>2.1174065273412616E-50</c:v>
                </c:pt>
                <c:pt idx="2835">
                  <c:v>9.9683501400363398E-63</c:v>
                </c:pt>
                <c:pt idx="2836">
                  <c:v>6.5700288857030316E-20</c:v>
                </c:pt>
                <c:pt idx="2837">
                  <c:v>4.843338658048629E-88</c:v>
                </c:pt>
                <c:pt idx="2838">
                  <c:v>9.3915295917776191E-79</c:v>
                </c:pt>
                <c:pt idx="2839">
                  <c:v>8.2306487003137189E-100</c:v>
                </c:pt>
                <c:pt idx="2840">
                  <c:v>5.3927665145833994E-96</c:v>
                </c:pt>
                <c:pt idx="2841">
                  <c:v>6.8349567179673373E-2</c:v>
                </c:pt>
                <c:pt idx="2842">
                  <c:v>2.7337384477436783E-85</c:v>
                </c:pt>
                <c:pt idx="2843">
                  <c:v>1.0200367771691793E-64</c:v>
                </c:pt>
                <c:pt idx="2844">
                  <c:v>0.13290764754135281</c:v>
                </c:pt>
                <c:pt idx="2845">
                  <c:v>1.9724593926905986E-98</c:v>
                </c:pt>
                <c:pt idx="2846">
                  <c:v>5.4068668784513384E-268</c:v>
                </c:pt>
                <c:pt idx="2847">
                  <c:v>4.1618505832288377E-2</c:v>
                </c:pt>
                <c:pt idx="2848">
                  <c:v>1.9029824976944241E-12</c:v>
                </c:pt>
                <c:pt idx="2849">
                  <c:v>5.9806198778218366E-29</c:v>
                </c:pt>
                <c:pt idx="2850">
                  <c:v>8.3129076711914002E-102</c:v>
                </c:pt>
                <c:pt idx="2851">
                  <c:v>2.2332798691935951E-43</c:v>
                </c:pt>
                <c:pt idx="2852">
                  <c:v>2.1166838635387883E-67</c:v>
                </c:pt>
                <c:pt idx="2853">
                  <c:v>1.4760786839934271E-78</c:v>
                </c:pt>
                <c:pt idx="2854">
                  <c:v>3.2586761446754646E-2</c:v>
                </c:pt>
                <c:pt idx="2855">
                  <c:v>1.4884104707766801E-47</c:v>
                </c:pt>
                <c:pt idx="2856">
                  <c:v>2.1766157739285099E-109</c:v>
                </c:pt>
                <c:pt idx="2857">
                  <c:v>6.9500043256307711E-5</c:v>
                </c:pt>
                <c:pt idx="2858">
                  <c:v>3.8153325430231538E-8</c:v>
                </c:pt>
                <c:pt idx="2859">
                  <c:v>4.2068906826570059E-67</c:v>
                </c:pt>
                <c:pt idx="2860">
                  <c:v>5.7849412787387483E-3</c:v>
                </c:pt>
                <c:pt idx="2861">
                  <c:v>2.0519386497751955E-42</c:v>
                </c:pt>
                <c:pt idx="2862">
                  <c:v>4.2670429078682853E-16</c:v>
                </c:pt>
                <c:pt idx="2863">
                  <c:v>1.0033558660315198E-6</c:v>
                </c:pt>
                <c:pt idx="2864">
                  <c:v>9.8307771704680768E-65</c:v>
                </c:pt>
                <c:pt idx="2865">
                  <c:v>8.4822235370204493E-140</c:v>
                </c:pt>
                <c:pt idx="2866">
                  <c:v>1.9676141810183522E-17</c:v>
                </c:pt>
                <c:pt idx="2867">
                  <c:v>3.1451077029291942E-13</c:v>
                </c:pt>
                <c:pt idx="2868">
                  <c:v>6.3349909833889559E-229</c:v>
                </c:pt>
                <c:pt idx="2869">
                  <c:v>1.900673011504629E-80</c:v>
                </c:pt>
                <c:pt idx="2870">
                  <c:v>4.184191117171219E-31</c:v>
                </c:pt>
                <c:pt idx="2871">
                  <c:v>1.342052957435988E-58</c:v>
                </c:pt>
                <c:pt idx="2872">
                  <c:v>6.1861196723105999E-2</c:v>
                </c:pt>
                <c:pt idx="2873">
                  <c:v>4.8592771544745835E-43</c:v>
                </c:pt>
                <c:pt idx="2874">
                  <c:v>0</c:v>
                </c:pt>
                <c:pt idx="2875">
                  <c:v>1.920758009353272E-26</c:v>
                </c:pt>
                <c:pt idx="2876">
                  <c:v>1.2436147920933972E-112</c:v>
                </c:pt>
                <c:pt idx="2877">
                  <c:v>3.946093824584273E-111</c:v>
                </c:pt>
                <c:pt idx="2878">
                  <c:v>1.3466619950429415E-17</c:v>
                </c:pt>
                <c:pt idx="2879">
                  <c:v>4.4856754489453973E-4</c:v>
                </c:pt>
                <c:pt idx="2880">
                  <c:v>2.0910398694564854E-56</c:v>
                </c:pt>
                <c:pt idx="2881">
                  <c:v>7.0831976485064847E-213</c:v>
                </c:pt>
                <c:pt idx="2882">
                  <c:v>2.0900538200271994E-45</c:v>
                </c:pt>
                <c:pt idx="2883">
                  <c:v>1.2724167171689223E-96</c:v>
                </c:pt>
                <c:pt idx="2884">
                  <c:v>2.2357224626006268E-25</c:v>
                </c:pt>
                <c:pt idx="2885">
                  <c:v>9.7710083389186062E-2</c:v>
                </c:pt>
                <c:pt idx="2886">
                  <c:v>3.910508630281698E-30</c:v>
                </c:pt>
                <c:pt idx="2887">
                  <c:v>2.319699382117381E-39</c:v>
                </c:pt>
                <c:pt idx="2888">
                  <c:v>2.0800610995273687E-288</c:v>
                </c:pt>
                <c:pt idx="2889">
                  <c:v>2.642947710224709E-16</c:v>
                </c:pt>
                <c:pt idx="2890">
                  <c:v>9.2080010323720343E-3</c:v>
                </c:pt>
                <c:pt idx="2891">
                  <c:v>3.6971984282810528E-9</c:v>
                </c:pt>
                <c:pt idx="2892">
                  <c:v>0</c:v>
                </c:pt>
                <c:pt idx="2893">
                  <c:v>6.2166878421172182E-3</c:v>
                </c:pt>
                <c:pt idx="2894">
                  <c:v>3.1982461927768279E-192</c:v>
                </c:pt>
                <c:pt idx="2895">
                  <c:v>3.4581054265006172E-166</c:v>
                </c:pt>
                <c:pt idx="2896">
                  <c:v>8.9694657443531649E-21</c:v>
                </c:pt>
                <c:pt idx="2897">
                  <c:v>2.6168430487603547E-60</c:v>
                </c:pt>
                <c:pt idx="2898">
                  <c:v>7.7037176874348625E-192</c:v>
                </c:pt>
                <c:pt idx="2899">
                  <c:v>3.2636126097892786E-5</c:v>
                </c:pt>
                <c:pt idx="2900">
                  <c:v>2.8101245010084266E-65</c:v>
                </c:pt>
                <c:pt idx="2901">
                  <c:v>1.2504383628850885E-2</c:v>
                </c:pt>
                <c:pt idx="2902">
                  <c:v>3.4366142722186217E-266</c:v>
                </c:pt>
                <c:pt idx="2903">
                  <c:v>0.10193968645436376</c:v>
                </c:pt>
                <c:pt idx="2904">
                  <c:v>1.7387798464142657E-195</c:v>
                </c:pt>
                <c:pt idx="2905">
                  <c:v>6.1508678093637292E-9</c:v>
                </c:pt>
                <c:pt idx="2906">
                  <c:v>1.8313259788806619E-5</c:v>
                </c:pt>
                <c:pt idx="2907">
                  <c:v>4.5948388203858908E-25</c:v>
                </c:pt>
                <c:pt idx="2908">
                  <c:v>0.12276021445864171</c:v>
                </c:pt>
                <c:pt idx="2909">
                  <c:v>1.7462469369943465E-13</c:v>
                </c:pt>
                <c:pt idx="2910">
                  <c:v>1.667378880835368E-81</c:v>
                </c:pt>
                <c:pt idx="2911">
                  <c:v>7.7815160123977545E-27</c:v>
                </c:pt>
                <c:pt idx="2912">
                  <c:v>8.3830128855615284E-242</c:v>
                </c:pt>
                <c:pt idx="2913">
                  <c:v>1.1623528648268974E-130</c:v>
                </c:pt>
                <c:pt idx="2914">
                  <c:v>7.7223918043345282E-151</c:v>
                </c:pt>
                <c:pt idx="2915">
                  <c:v>7.0101468640854259E-2</c:v>
                </c:pt>
                <c:pt idx="2916">
                  <c:v>7.4043493607610046E-130</c:v>
                </c:pt>
                <c:pt idx="2917">
                  <c:v>2.5461473238582805E-2</c:v>
                </c:pt>
                <c:pt idx="2918">
                  <c:v>3.6485843008449804E-47</c:v>
                </c:pt>
                <c:pt idx="2919">
                  <c:v>3.7058763245919024E-154</c:v>
                </c:pt>
                <c:pt idx="2920">
                  <c:v>3.5785386681087686E-9</c:v>
                </c:pt>
                <c:pt idx="2921">
                  <c:v>1.3297909373303267E-17</c:v>
                </c:pt>
                <c:pt idx="2922">
                  <c:v>7.2764975851942723E-51</c:v>
                </c:pt>
                <c:pt idx="2923">
                  <c:v>7.77385774199047E-84</c:v>
                </c:pt>
                <c:pt idx="2924">
                  <c:v>1.5769296637949794E-23</c:v>
                </c:pt>
                <c:pt idx="2925">
                  <c:v>1.7012466630529751E-24</c:v>
                </c:pt>
                <c:pt idx="2926">
                  <c:v>2.9697245501725912E-34</c:v>
                </c:pt>
                <c:pt idx="2927">
                  <c:v>2.8339276057930781E-19</c:v>
                </c:pt>
                <c:pt idx="2928">
                  <c:v>5.0689328499891497E-6</c:v>
                </c:pt>
                <c:pt idx="2929">
                  <c:v>1.4403941002766034E-11</c:v>
                </c:pt>
                <c:pt idx="2930">
                  <c:v>2.9034257673135766E-252</c:v>
                </c:pt>
                <c:pt idx="2931">
                  <c:v>0.11734928156044212</c:v>
                </c:pt>
                <c:pt idx="2932">
                  <c:v>0.12658089376055351</c:v>
                </c:pt>
                <c:pt idx="2933">
                  <c:v>3.016550697965545E-13</c:v>
                </c:pt>
                <c:pt idx="2934">
                  <c:v>9.4324586302395555E-16</c:v>
                </c:pt>
                <c:pt idx="2935">
                  <c:v>1.2252934949375364E-72</c:v>
                </c:pt>
                <c:pt idx="2936">
                  <c:v>6.1679516208608748E-13</c:v>
                </c:pt>
                <c:pt idx="2937">
                  <c:v>6.129780511822729E-36</c:v>
                </c:pt>
                <c:pt idx="2938">
                  <c:v>7.71872338694719E-48</c:v>
                </c:pt>
                <c:pt idx="2939">
                  <c:v>1.3881107032437223E-15</c:v>
                </c:pt>
                <c:pt idx="2940">
                  <c:v>1.0203258130163098E-4</c:v>
                </c:pt>
                <c:pt idx="2941">
                  <c:v>2.9555469262616618E-25</c:v>
                </c:pt>
                <c:pt idx="2942">
                  <c:v>1.3731450026182052E-11</c:v>
                </c:pt>
                <c:pt idx="2943">
                  <c:v>0</c:v>
                </c:pt>
                <c:pt idx="2944">
                  <c:v>3.1188930123979085E-42</c:v>
                </c:pt>
                <c:pt idx="2945">
                  <c:v>3.8153325430231538E-8</c:v>
                </c:pt>
                <c:pt idx="2946">
                  <c:v>0</c:v>
                </c:pt>
                <c:pt idx="2947">
                  <c:v>4.6217526130968919E-284</c:v>
                </c:pt>
                <c:pt idx="2948">
                  <c:v>1.0104101267106906E-113</c:v>
                </c:pt>
                <c:pt idx="2949">
                  <c:v>0</c:v>
                </c:pt>
                <c:pt idx="2950">
                  <c:v>6.2622784750475836E-36</c:v>
                </c:pt>
                <c:pt idx="2951">
                  <c:v>1.7244708212215662E-31</c:v>
                </c:pt>
                <c:pt idx="2952">
                  <c:v>2.7469303637848337E-70</c:v>
                </c:pt>
                <c:pt idx="2953">
                  <c:v>7.6137273088197045E-43</c:v>
                </c:pt>
                <c:pt idx="2954">
                  <c:v>1.2320371133428178E-17</c:v>
                </c:pt>
                <c:pt idx="2955">
                  <c:v>1.060171881563941E-50</c:v>
                </c:pt>
                <c:pt idx="2956">
                  <c:v>4.2870971038902125E-2</c:v>
                </c:pt>
                <c:pt idx="2957">
                  <c:v>3.4785019353291472E-32</c:v>
                </c:pt>
                <c:pt idx="2958">
                  <c:v>1.972980884367413E-10</c:v>
                </c:pt>
                <c:pt idx="2959">
                  <c:v>3.3256768785770106E-90</c:v>
                </c:pt>
                <c:pt idx="2960">
                  <c:v>1.2397833926348422E-27</c:v>
                </c:pt>
                <c:pt idx="2961">
                  <c:v>1.1713248727291595E-120</c:v>
                </c:pt>
                <c:pt idx="2962">
                  <c:v>2.1081099293679527E-5</c:v>
                </c:pt>
                <c:pt idx="2963">
                  <c:v>7.4207195556177616E-201</c:v>
                </c:pt>
                <c:pt idx="2964">
                  <c:v>4.4745723520709747E-2</c:v>
                </c:pt>
                <c:pt idx="2965">
                  <c:v>9.7514334796467095E-8</c:v>
                </c:pt>
                <c:pt idx="2966">
                  <c:v>2.4217866043318327E-36</c:v>
                </c:pt>
                <c:pt idx="2967">
                  <c:v>2.2147298332658068E-97</c:v>
                </c:pt>
                <c:pt idx="2968">
                  <c:v>1.4629749696944555E-54</c:v>
                </c:pt>
                <c:pt idx="2969">
                  <c:v>4.6535047497813878E-138</c:v>
                </c:pt>
                <c:pt idx="2970">
                  <c:v>1.3252150609070754E-13</c:v>
                </c:pt>
                <c:pt idx="2971">
                  <c:v>8.4741566029612747E-13</c:v>
                </c:pt>
                <c:pt idx="2972">
                  <c:v>7.2733091920339294E-6</c:v>
                </c:pt>
                <c:pt idx="2973">
                  <c:v>7.9818492190325069E-25</c:v>
                </c:pt>
                <c:pt idx="2974">
                  <c:v>3.759609890592547E-93</c:v>
                </c:pt>
                <c:pt idx="2975">
                  <c:v>9.7514334796467095E-8</c:v>
                </c:pt>
                <c:pt idx="2976">
                  <c:v>1.2599272973860618E-46</c:v>
                </c:pt>
                <c:pt idx="2977">
                  <c:v>1.9060896832180484E-213</c:v>
                </c:pt>
                <c:pt idx="2978">
                  <c:v>6.4643907929477534E-25</c:v>
                </c:pt>
                <c:pt idx="2979">
                  <c:v>1.383616628384138E-93</c:v>
                </c:pt>
                <c:pt idx="2980">
                  <c:v>4.242363215905727E-10</c:v>
                </c:pt>
                <c:pt idx="2981">
                  <c:v>5.3378498429429551E-23</c:v>
                </c:pt>
                <c:pt idx="2982">
                  <c:v>9.7681838261571897E-10</c:v>
                </c:pt>
                <c:pt idx="2983">
                  <c:v>3.2873806743397245E-2</c:v>
                </c:pt>
                <c:pt idx="2984">
                  <c:v>1.1170131813619927E-111</c:v>
                </c:pt>
                <c:pt idx="2985">
                  <c:v>6.4149488815283791E-6</c:v>
                </c:pt>
                <c:pt idx="2986">
                  <c:v>1.8463176175632473E-20</c:v>
                </c:pt>
                <c:pt idx="2987">
                  <c:v>5.7914778643960767E-2</c:v>
                </c:pt>
                <c:pt idx="2988">
                  <c:v>0</c:v>
                </c:pt>
                <c:pt idx="2989">
                  <c:v>6.5775355815415629E-73</c:v>
                </c:pt>
                <c:pt idx="2990">
                  <c:v>1.2500300695238923E-33</c:v>
                </c:pt>
                <c:pt idx="2991">
                  <c:v>1.4803941930994577E-12</c:v>
                </c:pt>
                <c:pt idx="2992">
                  <c:v>3.6964796687673703E-86</c:v>
                </c:pt>
                <c:pt idx="2993">
                  <c:v>3.3544806364746057E-26</c:v>
                </c:pt>
                <c:pt idx="2994">
                  <c:v>0</c:v>
                </c:pt>
                <c:pt idx="2995">
                  <c:v>1.0218666016173658E-69</c:v>
                </c:pt>
                <c:pt idx="2996">
                  <c:v>6.0503941226445158E-7</c:v>
                </c:pt>
                <c:pt idx="2997">
                  <c:v>1.3857914948779942E-25</c:v>
                </c:pt>
                <c:pt idx="2998">
                  <c:v>1.5441521715422579E-5</c:v>
                </c:pt>
                <c:pt idx="2999">
                  <c:v>9.4624952837411135E-3</c:v>
                </c:pt>
                <c:pt idx="3000">
                  <c:v>3.0031390974098282E-95</c:v>
                </c:pt>
                <c:pt idx="3001">
                  <c:v>2.114076025851648E-55</c:v>
                </c:pt>
                <c:pt idx="3002">
                  <c:v>1.4707005898120241E-30</c:v>
                </c:pt>
                <c:pt idx="3003">
                  <c:v>2.5776303147058445E-24</c:v>
                </c:pt>
                <c:pt idx="3004">
                  <c:v>1.0576832190218088E-64</c:v>
                </c:pt>
                <c:pt idx="3005">
                  <c:v>9.8936675985230562E-8</c:v>
                </c:pt>
                <c:pt idx="3006">
                  <c:v>6.666141085904473E-136</c:v>
                </c:pt>
                <c:pt idx="3007">
                  <c:v>2.4893292178755071E-97</c:v>
                </c:pt>
                <c:pt idx="3008">
                  <c:v>3.5478222571623686E-132</c:v>
                </c:pt>
                <c:pt idx="3009">
                  <c:v>6.1077132725684957E-34</c:v>
                </c:pt>
                <c:pt idx="3010">
                  <c:v>0</c:v>
                </c:pt>
                <c:pt idx="3011">
                  <c:v>7.6137273088197045E-43</c:v>
                </c:pt>
                <c:pt idx="3012">
                  <c:v>9.194917886217413E-4</c:v>
                </c:pt>
                <c:pt idx="3013">
                  <c:v>3.7283965767374708E-2</c:v>
                </c:pt>
                <c:pt idx="3014">
                  <c:v>4.4778317485249067E-33</c:v>
                </c:pt>
                <c:pt idx="3015">
                  <c:v>1.4872185575147577E-2</c:v>
                </c:pt>
                <c:pt idx="3016">
                  <c:v>1.0097910731687898E-21</c:v>
                </c:pt>
                <c:pt idx="3017">
                  <c:v>1.317943746844749E-64</c:v>
                </c:pt>
                <c:pt idx="3018">
                  <c:v>4.8144202095756401E-116</c:v>
                </c:pt>
                <c:pt idx="3019">
                  <c:v>3.7986616776661521E-2</c:v>
                </c:pt>
                <c:pt idx="3020">
                  <c:v>6.7677986649146587E-122</c:v>
                </c:pt>
                <c:pt idx="3021">
                  <c:v>4.111236583966978E-3</c:v>
                </c:pt>
                <c:pt idx="3022">
                  <c:v>8.9788403667627631E-97</c:v>
                </c:pt>
                <c:pt idx="3023">
                  <c:v>2.3471389514599161E-33</c:v>
                </c:pt>
                <c:pt idx="3024">
                  <c:v>4.8980725011992875E-83</c:v>
                </c:pt>
                <c:pt idx="3025">
                  <c:v>8.056303094009596E-149</c:v>
                </c:pt>
                <c:pt idx="3026">
                  <c:v>2.1764417831774153E-34</c:v>
                </c:pt>
                <c:pt idx="3027">
                  <c:v>1.8773243356234416E-135</c:v>
                </c:pt>
                <c:pt idx="3028">
                  <c:v>7.6675489720387161E-5</c:v>
                </c:pt>
                <c:pt idx="3029">
                  <c:v>1.8968085186386494E-41</c:v>
                </c:pt>
                <c:pt idx="3030">
                  <c:v>3.410556178502481E-32</c:v>
                </c:pt>
                <c:pt idx="3031">
                  <c:v>8.8269053367532743E-13</c:v>
                </c:pt>
                <c:pt idx="3032">
                  <c:v>1.1239886891353819E-8</c:v>
                </c:pt>
                <c:pt idx="3033">
                  <c:v>6.9721805012354606E-30</c:v>
                </c:pt>
                <c:pt idx="3034">
                  <c:v>5.4520222313056616E-4</c:v>
                </c:pt>
                <c:pt idx="3035">
                  <c:v>1.6016189264913737E-23</c:v>
                </c:pt>
                <c:pt idx="3036">
                  <c:v>3.6693352172345249E-152</c:v>
                </c:pt>
                <c:pt idx="3037">
                  <c:v>1.1055519626740341E-36</c:v>
                </c:pt>
                <c:pt idx="3038">
                  <c:v>0</c:v>
                </c:pt>
                <c:pt idx="3039">
                  <c:v>2.0623556090907869E-121</c:v>
                </c:pt>
                <c:pt idx="3040">
                  <c:v>1.132474829238111E-44</c:v>
                </c:pt>
                <c:pt idx="3041">
                  <c:v>2.3702424692632104E-36</c:v>
                </c:pt>
                <c:pt idx="3042">
                  <c:v>0</c:v>
                </c:pt>
                <c:pt idx="3043">
                  <c:v>6.4420421375583985E-27</c:v>
                </c:pt>
                <c:pt idx="3044">
                  <c:v>1.001021999950045E-16</c:v>
                </c:pt>
                <c:pt idx="3045">
                  <c:v>8.1026543792466324E-106</c:v>
                </c:pt>
                <c:pt idx="3046">
                  <c:v>3.2711673651070584E-9</c:v>
                </c:pt>
                <c:pt idx="3047">
                  <c:v>3.9593927124579333E-24</c:v>
                </c:pt>
                <c:pt idx="3048">
                  <c:v>6.1236109320501627E-58</c:v>
                </c:pt>
                <c:pt idx="3049">
                  <c:v>9.9693931987127796E-2</c:v>
                </c:pt>
                <c:pt idx="3050">
                  <c:v>1.6753465163293268E-113</c:v>
                </c:pt>
                <c:pt idx="3051">
                  <c:v>4.9798567859565612E-78</c:v>
                </c:pt>
                <c:pt idx="3052">
                  <c:v>4.1934610552285496E-4</c:v>
                </c:pt>
                <c:pt idx="3053">
                  <c:v>8.1781943221739083E-24</c:v>
                </c:pt>
                <c:pt idx="3054">
                  <c:v>6.4749457266261721E-15</c:v>
                </c:pt>
                <c:pt idx="3055">
                  <c:v>4.8989158917093589E-17</c:v>
                </c:pt>
                <c:pt idx="3056">
                  <c:v>4.0638823788455998E-69</c:v>
                </c:pt>
                <c:pt idx="3057">
                  <c:v>1.6012599656596415E-3</c:v>
                </c:pt>
                <c:pt idx="3058">
                  <c:v>8.088592109587081E-11</c:v>
                </c:pt>
                <c:pt idx="3059">
                  <c:v>1.3380037721855339E-51</c:v>
                </c:pt>
                <c:pt idx="3060">
                  <c:v>2.1250908791313241E-8</c:v>
                </c:pt>
                <c:pt idx="3061">
                  <c:v>1.5167254564776941E-49</c:v>
                </c:pt>
                <c:pt idx="3062">
                  <c:v>4.6312046855195557E-87</c:v>
                </c:pt>
                <c:pt idx="3063">
                  <c:v>6.3757510851010138E-146</c:v>
                </c:pt>
                <c:pt idx="3064">
                  <c:v>2.4743000625425721E-37</c:v>
                </c:pt>
                <c:pt idx="3065">
                  <c:v>1.2198499838527288E-19</c:v>
                </c:pt>
                <c:pt idx="3066">
                  <c:v>6.2761267596194201E-2</c:v>
                </c:pt>
                <c:pt idx="3067">
                  <c:v>4.9449629530325861E-69</c:v>
                </c:pt>
                <c:pt idx="3068">
                  <c:v>1.5934618402388593E-26</c:v>
                </c:pt>
                <c:pt idx="3069">
                  <c:v>1.0961454737162369E-109</c:v>
                </c:pt>
                <c:pt idx="3070">
                  <c:v>2.8134384128018453E-27</c:v>
                </c:pt>
                <c:pt idx="3071">
                  <c:v>9.6297194603769642E-12</c:v>
                </c:pt>
                <c:pt idx="3072">
                  <c:v>3.7871098398520496E-16</c:v>
                </c:pt>
                <c:pt idx="3073">
                  <c:v>5.2552223233707562E-35</c:v>
                </c:pt>
                <c:pt idx="3074">
                  <c:v>4.7429018894451757E-117</c:v>
                </c:pt>
                <c:pt idx="3075">
                  <c:v>3.8255216534305004E-20</c:v>
                </c:pt>
                <c:pt idx="3076">
                  <c:v>5.985068992677026E-34</c:v>
                </c:pt>
                <c:pt idx="3077">
                  <c:v>6.3422967413925049E-7</c:v>
                </c:pt>
                <c:pt idx="3078">
                  <c:v>1.3121316945493782E-208</c:v>
                </c:pt>
                <c:pt idx="3079">
                  <c:v>2.7535417854494043E-9</c:v>
                </c:pt>
                <c:pt idx="3080">
                  <c:v>1.3102596099106011E-4</c:v>
                </c:pt>
                <c:pt idx="3081">
                  <c:v>8.4893921800024795E-15</c:v>
                </c:pt>
                <c:pt idx="3082">
                  <c:v>4.0467931932119859E-2</c:v>
                </c:pt>
                <c:pt idx="3083">
                  <c:v>1.7412575024763072E-4</c:v>
                </c:pt>
                <c:pt idx="3084">
                  <c:v>1.6215206707041926E-13</c:v>
                </c:pt>
                <c:pt idx="3085">
                  <c:v>1.4007720395322369E-172</c:v>
                </c:pt>
                <c:pt idx="3086">
                  <c:v>8.6196193923814984E-7</c:v>
                </c:pt>
                <c:pt idx="3087">
                  <c:v>0.13102102566505355</c:v>
                </c:pt>
                <c:pt idx="3088">
                  <c:v>1.0536193994627376E-2</c:v>
                </c:pt>
                <c:pt idx="3089">
                  <c:v>5.7373987862534008E-14</c:v>
                </c:pt>
                <c:pt idx="3090">
                  <c:v>5.6254606553737681E-8</c:v>
                </c:pt>
                <c:pt idx="3091">
                  <c:v>7.710271509639424E-252</c:v>
                </c:pt>
                <c:pt idx="3092">
                  <c:v>0</c:v>
                </c:pt>
                <c:pt idx="3093">
                  <c:v>1.7097735411774128E-18</c:v>
                </c:pt>
                <c:pt idx="3094">
                  <c:v>2.5622352019098863E-67</c:v>
                </c:pt>
                <c:pt idx="3095">
                  <c:v>2.9008855931751863E-2</c:v>
                </c:pt>
                <c:pt idx="3096">
                  <c:v>1.7566818934884213E-39</c:v>
                </c:pt>
                <c:pt idx="3097">
                  <c:v>9.7762267539363453E-77</c:v>
                </c:pt>
                <c:pt idx="3098">
                  <c:v>6.7836439826320247E-2</c:v>
                </c:pt>
                <c:pt idx="3099">
                  <c:v>8.859707383958617E-11</c:v>
                </c:pt>
                <c:pt idx="3100">
                  <c:v>1.8588325850189462E-101</c:v>
                </c:pt>
                <c:pt idx="3101">
                  <c:v>2.1055796697578448E-11</c:v>
                </c:pt>
                <c:pt idx="3102">
                  <c:v>9.0488697239221348E-10</c:v>
                </c:pt>
                <c:pt idx="3103">
                  <c:v>1.0475956225833899E-117</c:v>
                </c:pt>
                <c:pt idx="3104">
                  <c:v>1.1848110821485948E-143</c:v>
                </c:pt>
                <c:pt idx="3105">
                  <c:v>5.1774845970811675E-163</c:v>
                </c:pt>
                <c:pt idx="3106">
                  <c:v>7.0070645656355187E-56</c:v>
                </c:pt>
                <c:pt idx="3107">
                  <c:v>2.5948742173679019E-2</c:v>
                </c:pt>
                <c:pt idx="3108">
                  <c:v>2.1843259074083278E-2</c:v>
                </c:pt>
                <c:pt idx="3109">
                  <c:v>1.919649997056177E-117</c:v>
                </c:pt>
                <c:pt idx="3110">
                  <c:v>1.5403082357254073E-9</c:v>
                </c:pt>
                <c:pt idx="3111">
                  <c:v>1.0923318794542119E-5</c:v>
                </c:pt>
                <c:pt idx="3112">
                  <c:v>1.5013550541248643E-100</c:v>
                </c:pt>
                <c:pt idx="3113">
                  <c:v>3.5011103078618669E-58</c:v>
                </c:pt>
                <c:pt idx="3114">
                  <c:v>2.5607594757763012E-26</c:v>
                </c:pt>
                <c:pt idx="3115">
                  <c:v>0.10442652218054722</c:v>
                </c:pt>
                <c:pt idx="3116">
                  <c:v>2.1726155306803987E-36</c:v>
                </c:pt>
                <c:pt idx="3117">
                  <c:v>1.3602469232286829E-11</c:v>
                </c:pt>
                <c:pt idx="3118">
                  <c:v>6.5996477873710824E-2</c:v>
                </c:pt>
                <c:pt idx="3119">
                  <c:v>1.1395019488236308E-3</c:v>
                </c:pt>
                <c:pt idx="3120">
                  <c:v>1.2161225257794395E-4</c:v>
                </c:pt>
                <c:pt idx="3121">
                  <c:v>1.2526815353345754E-54</c:v>
                </c:pt>
                <c:pt idx="3122">
                  <c:v>8.5762328849017151E-92</c:v>
                </c:pt>
                <c:pt idx="3123">
                  <c:v>7.0471841156949545E-32</c:v>
                </c:pt>
                <c:pt idx="3124">
                  <c:v>2.473899621612098E-14</c:v>
                </c:pt>
                <c:pt idx="3125">
                  <c:v>5.5537537675969575E-14</c:v>
                </c:pt>
                <c:pt idx="3126">
                  <c:v>1.6347616948511748E-8</c:v>
                </c:pt>
                <c:pt idx="3127">
                  <c:v>4.8942192168551999E-218</c:v>
                </c:pt>
                <c:pt idx="3128">
                  <c:v>3.7778091551120459E-6</c:v>
                </c:pt>
                <c:pt idx="3129">
                  <c:v>5.6671382592277894E-114</c:v>
                </c:pt>
                <c:pt idx="3130">
                  <c:v>8.2523096648601378E-86</c:v>
                </c:pt>
                <c:pt idx="3131">
                  <c:v>0</c:v>
                </c:pt>
                <c:pt idx="3132">
                  <c:v>1.06489430048173E-164</c:v>
                </c:pt>
                <c:pt idx="3133">
                  <c:v>6.8267007110771613E-3</c:v>
                </c:pt>
                <c:pt idx="3134">
                  <c:v>1.3114013055997742E-12</c:v>
                </c:pt>
                <c:pt idx="3135">
                  <c:v>3.279036860276015E-13</c:v>
                </c:pt>
                <c:pt idx="3136">
                  <c:v>2.2143843714241389E-10</c:v>
                </c:pt>
                <c:pt idx="3137">
                  <c:v>9.067475020813994E-8</c:v>
                </c:pt>
                <c:pt idx="3138">
                  <c:v>5.2079044587330093E-256</c:v>
                </c:pt>
                <c:pt idx="3139">
                  <c:v>8.1224835475481968E-92</c:v>
                </c:pt>
                <c:pt idx="3140">
                  <c:v>9.4027859842727077E-29</c:v>
                </c:pt>
                <c:pt idx="3141">
                  <c:v>8.2338466563066023E-21</c:v>
                </c:pt>
                <c:pt idx="3142">
                  <c:v>2.3657739398761415E-8</c:v>
                </c:pt>
                <c:pt idx="3143">
                  <c:v>3.7449896916945781E-4</c:v>
                </c:pt>
                <c:pt idx="3144">
                  <c:v>6.1562705414058682E-3</c:v>
                </c:pt>
                <c:pt idx="3145">
                  <c:v>7.0297134861421537E-18</c:v>
                </c:pt>
                <c:pt idx="3146">
                  <c:v>6.8592648137415922E-184</c:v>
                </c:pt>
                <c:pt idx="3147">
                  <c:v>0</c:v>
                </c:pt>
                <c:pt idx="3148">
                  <c:v>1.4566490300027057E-50</c:v>
                </c:pt>
                <c:pt idx="3149">
                  <c:v>1.3731450026182052E-11</c:v>
                </c:pt>
                <c:pt idx="3150">
                  <c:v>3.7538784560478695E-14</c:v>
                </c:pt>
                <c:pt idx="3151">
                  <c:v>5.8696173577137252E-2</c:v>
                </c:pt>
                <c:pt idx="3152">
                  <c:v>8.7093007009484059E-24</c:v>
                </c:pt>
                <c:pt idx="3153">
                  <c:v>1.4552614578336272E-143</c:v>
                </c:pt>
                <c:pt idx="3154">
                  <c:v>3.4209922195371375E-63</c:v>
                </c:pt>
                <c:pt idx="3155">
                  <c:v>4.9233408073808817E-108</c:v>
                </c:pt>
                <c:pt idx="3156">
                  <c:v>9.9660444862544215E-8</c:v>
                </c:pt>
                <c:pt idx="3157">
                  <c:v>5.5054169411899011E-183</c:v>
                </c:pt>
                <c:pt idx="3158">
                  <c:v>6.2950837560638316E-5</c:v>
                </c:pt>
                <c:pt idx="3159">
                  <c:v>7.3921312605319719E-9</c:v>
                </c:pt>
                <c:pt idx="3160">
                  <c:v>7.0201717907448459E-27</c:v>
                </c:pt>
                <c:pt idx="3161">
                  <c:v>1.0556828767431857E-45</c:v>
                </c:pt>
                <c:pt idx="3162">
                  <c:v>3.2197593283539574E-4</c:v>
                </c:pt>
                <c:pt idx="3163">
                  <c:v>7.7649785085567139E-73</c:v>
                </c:pt>
                <c:pt idx="3164">
                  <c:v>2.458482606276849E-46</c:v>
                </c:pt>
                <c:pt idx="3165">
                  <c:v>7.2543849236713292E-152</c:v>
                </c:pt>
                <c:pt idx="3166">
                  <c:v>3.1260599037588206E-28</c:v>
                </c:pt>
                <c:pt idx="3167">
                  <c:v>4.914021946086324E-5</c:v>
                </c:pt>
                <c:pt idx="3168">
                  <c:v>5.0176884849213527E-37</c:v>
                </c:pt>
                <c:pt idx="3169">
                  <c:v>1.0487902851972735E-20</c:v>
                </c:pt>
                <c:pt idx="3170">
                  <c:v>2.4424053957855965E-19</c:v>
                </c:pt>
                <c:pt idx="3171">
                  <c:v>2.5833524768204693E-92</c:v>
                </c:pt>
                <c:pt idx="3172">
                  <c:v>4.7139092376124372E-179</c:v>
                </c:pt>
                <c:pt idx="3173">
                  <c:v>4.7475114676295258E-39</c:v>
                </c:pt>
                <c:pt idx="3174">
                  <c:v>1.040731652885791E-83</c:v>
                </c:pt>
                <c:pt idx="3175">
                  <c:v>1.3920672457147998E-10</c:v>
                </c:pt>
                <c:pt idx="3176">
                  <c:v>3.6121198985113625E-67</c:v>
                </c:pt>
                <c:pt idx="3177">
                  <c:v>0</c:v>
                </c:pt>
                <c:pt idx="3178">
                  <c:v>2.104604823220056E-30</c:v>
                </c:pt>
                <c:pt idx="3179">
                  <c:v>2.4933419343126488E-30</c:v>
                </c:pt>
                <c:pt idx="3180">
                  <c:v>2.9840324837714744E-62</c:v>
                </c:pt>
                <c:pt idx="3181">
                  <c:v>1.2287968285878504E-7</c:v>
                </c:pt>
                <c:pt idx="3182">
                  <c:v>1.3629008427240359E-25</c:v>
                </c:pt>
                <c:pt idx="3183">
                  <c:v>2.4729649332906019E-23</c:v>
                </c:pt>
                <c:pt idx="3184">
                  <c:v>2.090090406495055E-65</c:v>
                </c:pt>
                <c:pt idx="3185">
                  <c:v>1.3173982966151204E-193</c:v>
                </c:pt>
                <c:pt idx="3186">
                  <c:v>6.9942355878007821E-90</c:v>
                </c:pt>
                <c:pt idx="3187">
                  <c:v>2.1196465802662336E-14</c:v>
                </c:pt>
                <c:pt idx="3188">
                  <c:v>0</c:v>
                </c:pt>
                <c:pt idx="3189">
                  <c:v>7.6382543159519329E-19</c:v>
                </c:pt>
                <c:pt idx="3190">
                  <c:v>2.7412703993078307E-202</c:v>
                </c:pt>
                <c:pt idx="3191">
                  <c:v>2.0845444379477461E-5</c:v>
                </c:pt>
                <c:pt idx="3192">
                  <c:v>1.577856565652941E-15</c:v>
                </c:pt>
                <c:pt idx="3193">
                  <c:v>1.2800568487582715E-18</c:v>
                </c:pt>
                <c:pt idx="3194">
                  <c:v>2.9376040870788473E-10</c:v>
                </c:pt>
                <c:pt idx="3195">
                  <c:v>1.4282167429256309E-9</c:v>
                </c:pt>
                <c:pt idx="3196">
                  <c:v>9.3772006089104645E-58</c:v>
                </c:pt>
                <c:pt idx="3197">
                  <c:v>0.10164914598972541</c:v>
                </c:pt>
                <c:pt idx="3198">
                  <c:v>3.6180074953842695E-171</c:v>
                </c:pt>
                <c:pt idx="3199">
                  <c:v>5.4833502003692185E-2</c:v>
                </c:pt>
                <c:pt idx="3200">
                  <c:v>4.0223636433803105E-19</c:v>
                </c:pt>
                <c:pt idx="3201">
                  <c:v>1.6966966865154686E-20</c:v>
                </c:pt>
                <c:pt idx="3202">
                  <c:v>5.9924640572429534E-101</c:v>
                </c:pt>
                <c:pt idx="3203">
                  <c:v>9.4663777486939256E-4</c:v>
                </c:pt>
                <c:pt idx="3204">
                  <c:v>5.399812827622763E-104</c:v>
                </c:pt>
                <c:pt idx="3205">
                  <c:v>0.13288942769485043</c:v>
                </c:pt>
                <c:pt idx="3206">
                  <c:v>0.1292473867574723</c:v>
                </c:pt>
                <c:pt idx="3207">
                  <c:v>8.588968493479824E-176</c:v>
                </c:pt>
                <c:pt idx="3208">
                  <c:v>0.13230703432367519</c:v>
                </c:pt>
                <c:pt idx="3209">
                  <c:v>7.0307326023515182E-54</c:v>
                </c:pt>
                <c:pt idx="3210">
                  <c:v>9.1804807768676566E-3</c:v>
                </c:pt>
                <c:pt idx="3211">
                  <c:v>3.4754293117571481E-231</c:v>
                </c:pt>
                <c:pt idx="3212">
                  <c:v>1.9059975636856353E-79</c:v>
                </c:pt>
                <c:pt idx="3213">
                  <c:v>5.1770056241410902E-54</c:v>
                </c:pt>
                <c:pt idx="3214">
                  <c:v>3.6386698978168375E-5</c:v>
                </c:pt>
                <c:pt idx="3215">
                  <c:v>1.0180425740252353E-32</c:v>
                </c:pt>
                <c:pt idx="3216">
                  <c:v>3.6359086236993222E-2</c:v>
                </c:pt>
                <c:pt idx="3217">
                  <c:v>1.5265883117778267E-5</c:v>
                </c:pt>
                <c:pt idx="3218">
                  <c:v>1.6202200931458959E-3</c:v>
                </c:pt>
                <c:pt idx="3219">
                  <c:v>1.5010007398306908E-36</c:v>
                </c:pt>
                <c:pt idx="3220">
                  <c:v>3.0792852290701225E-169</c:v>
                </c:pt>
                <c:pt idx="3221">
                  <c:v>1.9456770146263355E-9</c:v>
                </c:pt>
                <c:pt idx="3222">
                  <c:v>1.5716548329806326E-16</c:v>
                </c:pt>
                <c:pt idx="3223">
                  <c:v>2.3952746785041296E-13</c:v>
                </c:pt>
                <c:pt idx="3224">
                  <c:v>1.3498119390524348E-4</c:v>
                </c:pt>
                <c:pt idx="3225">
                  <c:v>5.0463057418539922E-5</c:v>
                </c:pt>
                <c:pt idx="3226">
                  <c:v>2.2281351648465231E-11</c:v>
                </c:pt>
                <c:pt idx="3227">
                  <c:v>4.6347754246317355E-5</c:v>
                </c:pt>
                <c:pt idx="3228">
                  <c:v>1.2558487938913866E-58</c:v>
                </c:pt>
                <c:pt idx="3229">
                  <c:v>1.681935507937797E-52</c:v>
                </c:pt>
                <c:pt idx="3230">
                  <c:v>1.234605211415741E-26</c:v>
                </c:pt>
                <c:pt idx="3231">
                  <c:v>6.8508524878000623E-18</c:v>
                </c:pt>
                <c:pt idx="3232">
                  <c:v>4.9717135214385411E-42</c:v>
                </c:pt>
                <c:pt idx="3233">
                  <c:v>2.3921625395347248E-22</c:v>
                </c:pt>
                <c:pt idx="3234">
                  <c:v>3.925524324008104E-16</c:v>
                </c:pt>
                <c:pt idx="3235">
                  <c:v>4.5815899059765383E-80</c:v>
                </c:pt>
                <c:pt idx="3236">
                  <c:v>6.6097659297585196E-2</c:v>
                </c:pt>
                <c:pt idx="3237">
                  <c:v>2.4997887980662181E-277</c:v>
                </c:pt>
                <c:pt idx="3238">
                  <c:v>1.9708294821979478E-11</c:v>
                </c:pt>
                <c:pt idx="3239">
                  <c:v>7.8066842563238572E-68</c:v>
                </c:pt>
                <c:pt idx="3240">
                  <c:v>2.5178241932878521E-26</c:v>
                </c:pt>
                <c:pt idx="3241">
                  <c:v>1.8155743189844468E-67</c:v>
                </c:pt>
                <c:pt idx="3242">
                  <c:v>3.0495257099500571E-64</c:v>
                </c:pt>
                <c:pt idx="3243">
                  <c:v>1.4750007843548633E-4</c:v>
                </c:pt>
                <c:pt idx="3244">
                  <c:v>4.7329695394830064E-95</c:v>
                </c:pt>
                <c:pt idx="3245">
                  <c:v>7.2501522888048403E-50</c:v>
                </c:pt>
                <c:pt idx="3246">
                  <c:v>7.1301577479586944E-26</c:v>
                </c:pt>
                <c:pt idx="3247">
                  <c:v>1.923353678316831E-32</c:v>
                </c:pt>
                <c:pt idx="3248">
                  <c:v>2.2423087426989643E-8</c:v>
                </c:pt>
                <c:pt idx="3249">
                  <c:v>8.5030762016298296E-186</c:v>
                </c:pt>
                <c:pt idx="3250">
                  <c:v>2.1302942550279468E-27</c:v>
                </c:pt>
                <c:pt idx="3251">
                  <c:v>1.1806883885322757E-64</c:v>
                </c:pt>
                <c:pt idx="3252">
                  <c:v>2.4303993108528198E-3</c:v>
                </c:pt>
                <c:pt idx="3253">
                  <c:v>1.4176766458246726E-19</c:v>
                </c:pt>
                <c:pt idx="3254">
                  <c:v>7.2358839288617999E-266</c:v>
                </c:pt>
                <c:pt idx="3255">
                  <c:v>2.6196441379751322E-5</c:v>
                </c:pt>
                <c:pt idx="3256">
                  <c:v>1.2466985812729339E-7</c:v>
                </c:pt>
                <c:pt idx="3257">
                  <c:v>5.1713040206540405E-29</c:v>
                </c:pt>
                <c:pt idx="3258">
                  <c:v>6.0681177519619331E-53</c:v>
                </c:pt>
                <c:pt idx="3259">
                  <c:v>3.2815955849818095E-20</c:v>
                </c:pt>
                <c:pt idx="3260">
                  <c:v>7.8306963658035155E-35</c:v>
                </c:pt>
                <c:pt idx="3261">
                  <c:v>2.6442434837688432E-37</c:v>
                </c:pt>
                <c:pt idx="3262">
                  <c:v>6.2980152953732394E-3</c:v>
                </c:pt>
                <c:pt idx="3263">
                  <c:v>9.6591720930200792E-99</c:v>
                </c:pt>
                <c:pt idx="3264">
                  <c:v>3.9709949980891092E-7</c:v>
                </c:pt>
                <c:pt idx="3265">
                  <c:v>1.0628880301720273E-3</c:v>
                </c:pt>
                <c:pt idx="3266">
                  <c:v>1.5035590881758951E-87</c:v>
                </c:pt>
                <c:pt idx="3267">
                  <c:v>7.7008583681558618E-23</c:v>
                </c:pt>
                <c:pt idx="3268">
                  <c:v>8.5554506487334164E-121</c:v>
                </c:pt>
                <c:pt idx="3269">
                  <c:v>3.8115603396067332E-33</c:v>
                </c:pt>
                <c:pt idx="3270">
                  <c:v>8.668119642762694E-49</c:v>
                </c:pt>
                <c:pt idx="3271">
                  <c:v>2.4360209832223083E-17</c:v>
                </c:pt>
                <c:pt idx="3272">
                  <c:v>3.5305253075142526E-38</c:v>
                </c:pt>
                <c:pt idx="3273">
                  <c:v>3.3528176313660927E-50</c:v>
                </c:pt>
                <c:pt idx="3274">
                  <c:v>1.2391106522452885E-39</c:v>
                </c:pt>
                <c:pt idx="3275">
                  <c:v>4.8904312694522185E-64</c:v>
                </c:pt>
                <c:pt idx="3276">
                  <c:v>2.2217243271228581E-73</c:v>
                </c:pt>
                <c:pt idx="3277">
                  <c:v>2.7509592017173833E-6</c:v>
                </c:pt>
                <c:pt idx="3278">
                  <c:v>2.7914307211490134E-52</c:v>
                </c:pt>
                <c:pt idx="3279">
                  <c:v>1.1071607302528618E-6</c:v>
                </c:pt>
                <c:pt idx="3280">
                  <c:v>4.7925962857613784E-128</c:v>
                </c:pt>
                <c:pt idx="3281">
                  <c:v>2.1092140994640754E-2</c:v>
                </c:pt>
                <c:pt idx="3282">
                  <c:v>8.5484561035829562E-2</c:v>
                </c:pt>
                <c:pt idx="3283">
                  <c:v>0</c:v>
                </c:pt>
                <c:pt idx="3284">
                  <c:v>2.3259152052371875E-134</c:v>
                </c:pt>
                <c:pt idx="3285">
                  <c:v>5.4124907515298619E-44</c:v>
                </c:pt>
                <c:pt idx="3286">
                  <c:v>3.2935207573810051E-135</c:v>
                </c:pt>
                <c:pt idx="3287">
                  <c:v>5.163899966850017E-2</c:v>
                </c:pt>
                <c:pt idx="3288">
                  <c:v>0.11742520020105178</c:v>
                </c:pt>
                <c:pt idx="3289">
                  <c:v>8.1781943221739083E-24</c:v>
                </c:pt>
                <c:pt idx="3290">
                  <c:v>7.8449073892646486E-81</c:v>
                </c:pt>
                <c:pt idx="3291">
                  <c:v>8.1034065662715597E-74</c:v>
                </c:pt>
                <c:pt idx="3292">
                  <c:v>6.6628185463261764E-106</c:v>
                </c:pt>
                <c:pt idx="3293">
                  <c:v>2.9704289026330943E-21</c:v>
                </c:pt>
                <c:pt idx="3294">
                  <c:v>9.9877080019258498E-3</c:v>
                </c:pt>
                <c:pt idx="3295">
                  <c:v>1.5516284030689638E-3</c:v>
                </c:pt>
                <c:pt idx="3296">
                  <c:v>8.8324927155272303E-34</c:v>
                </c:pt>
                <c:pt idx="3297">
                  <c:v>1.3602655423453095E-85</c:v>
                </c:pt>
                <c:pt idx="3298">
                  <c:v>2.0430324044282388E-17</c:v>
                </c:pt>
                <c:pt idx="3299">
                  <c:v>2.9873526842680322E-49</c:v>
                </c:pt>
                <c:pt idx="3300">
                  <c:v>2.3231028984246803E-55</c:v>
                </c:pt>
                <c:pt idx="3301">
                  <c:v>4.2152738277941065E-48</c:v>
                </c:pt>
                <c:pt idx="3302">
                  <c:v>3.8072707526836465E-3</c:v>
                </c:pt>
                <c:pt idx="3303">
                  <c:v>4.2168053384054204E-16</c:v>
                </c:pt>
                <c:pt idx="3304">
                  <c:v>8.8529399015740013E-94</c:v>
                </c:pt>
                <c:pt idx="3305">
                  <c:v>5.7074552784666285E-279</c:v>
                </c:pt>
                <c:pt idx="3306">
                  <c:v>0.12090433204708724</c:v>
                </c:pt>
                <c:pt idx="3307">
                  <c:v>2.3883537050471885E-4</c:v>
                </c:pt>
                <c:pt idx="3308">
                  <c:v>1.6874775652569286E-18</c:v>
                </c:pt>
                <c:pt idx="3309">
                  <c:v>5.6562372834844251E-109</c:v>
                </c:pt>
                <c:pt idx="3310">
                  <c:v>7.4052196706619569E-2</c:v>
                </c:pt>
                <c:pt idx="3311">
                  <c:v>3.9195574130604065E-65</c:v>
                </c:pt>
                <c:pt idx="3312">
                  <c:v>1.7708961688931792E-2</c:v>
                </c:pt>
                <c:pt idx="3313">
                  <c:v>1.7984181755423088E-22</c:v>
                </c:pt>
                <c:pt idx="3314">
                  <c:v>3.7161457278444359E-24</c:v>
                </c:pt>
                <c:pt idx="3315">
                  <c:v>2.9582263783994416E-284</c:v>
                </c:pt>
                <c:pt idx="3316">
                  <c:v>1.7650089136565205E-133</c:v>
                </c:pt>
                <c:pt idx="3317">
                  <c:v>0</c:v>
                </c:pt>
                <c:pt idx="3318">
                  <c:v>1.2523237087296349E-63</c:v>
                </c:pt>
                <c:pt idx="3319">
                  <c:v>3.4090515261504424E-5</c:v>
                </c:pt>
                <c:pt idx="3320">
                  <c:v>1.4703543109653359E-84</c:v>
                </c:pt>
                <c:pt idx="3321">
                  <c:v>1.2172754144972382E-167</c:v>
                </c:pt>
                <c:pt idx="3322">
                  <c:v>3.2259026479876519E-12</c:v>
                </c:pt>
                <c:pt idx="3323">
                  <c:v>4.6448977460379749E-12</c:v>
                </c:pt>
                <c:pt idx="3324">
                  <c:v>0.10366868004670284</c:v>
                </c:pt>
                <c:pt idx="3325">
                  <c:v>1.4804696232129066E-7</c:v>
                </c:pt>
                <c:pt idx="3326">
                  <c:v>1.5049832777959829E-188</c:v>
                </c:pt>
                <c:pt idx="3327">
                  <c:v>3.1752477104757782E-43</c:v>
                </c:pt>
                <c:pt idx="3328">
                  <c:v>4.4451849257194006E-237</c:v>
                </c:pt>
                <c:pt idx="3329">
                  <c:v>4.2670429078682853E-16</c:v>
                </c:pt>
                <c:pt idx="3330">
                  <c:v>1.0105332512632047E-9</c:v>
                </c:pt>
                <c:pt idx="3331">
                  <c:v>1.6487923577645197E-17</c:v>
                </c:pt>
                <c:pt idx="3332">
                  <c:v>4.0254390926172634E-37</c:v>
                </c:pt>
                <c:pt idx="3333">
                  <c:v>8.0252826729894567E-15</c:v>
                </c:pt>
                <c:pt idx="3334">
                  <c:v>6.3518510146623633E-17</c:v>
                </c:pt>
                <c:pt idx="3335">
                  <c:v>4.427983769780116E-82</c:v>
                </c:pt>
                <c:pt idx="3336">
                  <c:v>2.7407985915615314E-259</c:v>
                </c:pt>
                <c:pt idx="3337">
                  <c:v>2.0447975430677341E-8</c:v>
                </c:pt>
                <c:pt idx="3338">
                  <c:v>3.3765784658240258E-33</c:v>
                </c:pt>
                <c:pt idx="3339">
                  <c:v>9.8670036873203926E-28</c:v>
                </c:pt>
                <c:pt idx="3340">
                  <c:v>3.5491388478444008E-18</c:v>
                </c:pt>
                <c:pt idx="3341">
                  <c:v>2.1309390446174679E-4</c:v>
                </c:pt>
                <c:pt idx="3342">
                  <c:v>3.6291140127306467E-30</c:v>
                </c:pt>
                <c:pt idx="3343">
                  <c:v>0</c:v>
                </c:pt>
                <c:pt idx="3344">
                  <c:v>7.5026801042660278E-77</c:v>
                </c:pt>
                <c:pt idx="3345">
                  <c:v>0.1263195407724565</c:v>
                </c:pt>
                <c:pt idx="3346">
                  <c:v>1.7568176337117035E-24</c:v>
                </c:pt>
                <c:pt idx="3347">
                  <c:v>2.7589068666479428E-33</c:v>
                </c:pt>
                <c:pt idx="3348">
                  <c:v>3.2159655997952259E-289</c:v>
                </c:pt>
                <c:pt idx="3349">
                  <c:v>1.6602613296040251E-8</c:v>
                </c:pt>
                <c:pt idx="3350">
                  <c:v>2.5962444276591522E-86</c:v>
                </c:pt>
                <c:pt idx="3351">
                  <c:v>6.6178770807859684E-8</c:v>
                </c:pt>
                <c:pt idx="3352">
                  <c:v>2.3520031712569728E-75</c:v>
                </c:pt>
                <c:pt idx="3353">
                  <c:v>3.8636343627971473E-7</c:v>
                </c:pt>
                <c:pt idx="3354">
                  <c:v>6.595154920534366E-30</c:v>
                </c:pt>
                <c:pt idx="3355">
                  <c:v>1.6309504820692624E-2</c:v>
                </c:pt>
                <c:pt idx="3356">
                  <c:v>1.8937985158898843E-6</c:v>
                </c:pt>
                <c:pt idx="3357">
                  <c:v>3.9519348227163555E-61</c:v>
                </c:pt>
                <c:pt idx="3358">
                  <c:v>5.0695384878971478E-8</c:v>
                </c:pt>
                <c:pt idx="3359">
                  <c:v>3.4394234032471024E-14</c:v>
                </c:pt>
                <c:pt idx="3360">
                  <c:v>2.70716885518602E-16</c:v>
                </c:pt>
                <c:pt idx="3361">
                  <c:v>2.4454354828954637E-4</c:v>
                </c:pt>
                <c:pt idx="3362">
                  <c:v>2.1922314910903606E-6</c:v>
                </c:pt>
                <c:pt idx="3363">
                  <c:v>1.5198320494142721E-238</c:v>
                </c:pt>
                <c:pt idx="3364">
                  <c:v>2.4345850135626467E-26</c:v>
                </c:pt>
                <c:pt idx="3365">
                  <c:v>3.8657980567533896E-4</c:v>
                </c:pt>
                <c:pt idx="3366">
                  <c:v>6.5283445823642886E-2</c:v>
                </c:pt>
                <c:pt idx="3367">
                  <c:v>7.833761472858655E-75</c:v>
                </c:pt>
                <c:pt idx="3368">
                  <c:v>1.9060896832180484E-213</c:v>
                </c:pt>
                <c:pt idx="3369">
                  <c:v>5.4975717814893678E-9</c:v>
                </c:pt>
                <c:pt idx="3370">
                  <c:v>5.715009534503568E-35</c:v>
                </c:pt>
                <c:pt idx="3371">
                  <c:v>3.5564665159927275E-60</c:v>
                </c:pt>
                <c:pt idx="3372">
                  <c:v>3.9738285384823192E-2</c:v>
                </c:pt>
                <c:pt idx="3373">
                  <c:v>1.2436147920933972E-112</c:v>
                </c:pt>
                <c:pt idx="3374">
                  <c:v>1.2702151455246576E-5</c:v>
                </c:pt>
                <c:pt idx="3375">
                  <c:v>7.9740851171253489E-76</c:v>
                </c:pt>
                <c:pt idx="3376">
                  <c:v>2.2154309078316741E-14</c:v>
                </c:pt>
                <c:pt idx="3377">
                  <c:v>2.9835621580666758E-111</c:v>
                </c:pt>
                <c:pt idx="3378">
                  <c:v>6.9234727312689019E-4</c:v>
                </c:pt>
                <c:pt idx="3379">
                  <c:v>1.0382821709348556E-60</c:v>
                </c:pt>
                <c:pt idx="3380">
                  <c:v>4.104622557800974E-26</c:v>
                </c:pt>
                <c:pt idx="3381">
                  <c:v>9.9420381793031E-66</c:v>
                </c:pt>
                <c:pt idx="3382">
                  <c:v>0.13237459138342353</c:v>
                </c:pt>
                <c:pt idx="3383">
                  <c:v>1.4986682624713868E-50</c:v>
                </c:pt>
                <c:pt idx="3384">
                  <c:v>9.9996554322556245E-69</c:v>
                </c:pt>
                <c:pt idx="3385">
                  <c:v>8.2863236028827753E-2</c:v>
                </c:pt>
                <c:pt idx="3386">
                  <c:v>4.9710046821671849E-2</c:v>
                </c:pt>
                <c:pt idx="3387">
                  <c:v>8.1956297713670356E-3</c:v>
                </c:pt>
                <c:pt idx="3388">
                  <c:v>5.5885918970669246E-2</c:v>
                </c:pt>
                <c:pt idx="3389">
                  <c:v>8.0980756867031669E-73</c:v>
                </c:pt>
                <c:pt idx="3390">
                  <c:v>5.2063573681880227E-52</c:v>
                </c:pt>
                <c:pt idx="3391">
                  <c:v>1.4109103869449316E-3</c:v>
                </c:pt>
                <c:pt idx="3392">
                  <c:v>5.8149665513448486E-145</c:v>
                </c:pt>
                <c:pt idx="3393">
                  <c:v>2.5358284517375694E-91</c:v>
                </c:pt>
                <c:pt idx="3394">
                  <c:v>3.1170807296890991E-6</c:v>
                </c:pt>
                <c:pt idx="3395">
                  <c:v>1.9909409121955608E-80</c:v>
                </c:pt>
                <c:pt idx="3396">
                  <c:v>1.0593641021459163E-32</c:v>
                </c:pt>
                <c:pt idx="3397">
                  <c:v>3.7971796572977636E-144</c:v>
                </c:pt>
                <c:pt idx="3398">
                  <c:v>2.401397800687766E-30</c:v>
                </c:pt>
                <c:pt idx="3399">
                  <c:v>5.297851668704349E-38</c:v>
                </c:pt>
                <c:pt idx="3400">
                  <c:v>3.9689504118913275E-19</c:v>
                </c:pt>
                <c:pt idx="3401">
                  <c:v>2.7174338128357039E-112</c:v>
                </c:pt>
                <c:pt idx="3402">
                  <c:v>4.659500660669714E-5</c:v>
                </c:pt>
                <c:pt idx="3403">
                  <c:v>1.6660966168314675E-6</c:v>
                </c:pt>
                <c:pt idx="3404">
                  <c:v>9.4883485125935522E-37</c:v>
                </c:pt>
                <c:pt idx="3405">
                  <c:v>9.7220524544749692E-51</c:v>
                </c:pt>
                <c:pt idx="3406">
                  <c:v>7.0995323566516082E-107</c:v>
                </c:pt>
                <c:pt idx="3407">
                  <c:v>7.3921312605319719E-9</c:v>
                </c:pt>
                <c:pt idx="3408">
                  <c:v>2.0308225771433323E-2</c:v>
                </c:pt>
                <c:pt idx="3409">
                  <c:v>1.3516928687168048E-12</c:v>
                </c:pt>
                <c:pt idx="3410">
                  <c:v>3.8744421004087035E-259</c:v>
                </c:pt>
                <c:pt idx="3411">
                  <c:v>0.13251378598454627</c:v>
                </c:pt>
                <c:pt idx="3412">
                  <c:v>2.3012162069383303E-56</c:v>
                </c:pt>
                <c:pt idx="3413">
                  <c:v>6.0905693265191679E-29</c:v>
                </c:pt>
                <c:pt idx="3414">
                  <c:v>6.3432924609488633E-26</c:v>
                </c:pt>
                <c:pt idx="3415">
                  <c:v>0.13265927821774631</c:v>
                </c:pt>
                <c:pt idx="3416">
                  <c:v>1.3622116449892921E-184</c:v>
                </c:pt>
                <c:pt idx="3417">
                  <c:v>3.0305784983521609E-166</c:v>
                </c:pt>
                <c:pt idx="3418">
                  <c:v>1.3199525023808048E-119</c:v>
                </c:pt>
                <c:pt idx="3419">
                  <c:v>3.4770756816978908E-14</c:v>
                </c:pt>
                <c:pt idx="3420">
                  <c:v>4.5351649155454483E-2</c:v>
                </c:pt>
                <c:pt idx="3421">
                  <c:v>2.2092588731930523E-32</c:v>
                </c:pt>
                <c:pt idx="3422">
                  <c:v>1.3983860235654152E-91</c:v>
                </c:pt>
                <c:pt idx="3423">
                  <c:v>1.6285458225147626E-33</c:v>
                </c:pt>
                <c:pt idx="3424">
                  <c:v>2.9532412748261009E-30</c:v>
                </c:pt>
                <c:pt idx="3425">
                  <c:v>1.6471814018103524E-30</c:v>
                </c:pt>
                <c:pt idx="3426">
                  <c:v>6.3506586985241848E-85</c:v>
                </c:pt>
                <c:pt idx="3427">
                  <c:v>6.3385490542684966E-6</c:v>
                </c:pt>
                <c:pt idx="3428">
                  <c:v>7.4555243842013627E-17</c:v>
                </c:pt>
                <c:pt idx="3429">
                  <c:v>2.759437370479151E-63</c:v>
                </c:pt>
                <c:pt idx="3430">
                  <c:v>6.9721805012354606E-30</c:v>
                </c:pt>
                <c:pt idx="3431">
                  <c:v>3.1993991710808976E-18</c:v>
                </c:pt>
                <c:pt idx="3432">
                  <c:v>2.1562752919962739E-174</c:v>
                </c:pt>
                <c:pt idx="3433">
                  <c:v>6.2177166987452674E-35</c:v>
                </c:pt>
                <c:pt idx="3434">
                  <c:v>3.2159655997952259E-289</c:v>
                </c:pt>
                <c:pt idx="3435">
                  <c:v>1.0806451496670414E-32</c:v>
                </c:pt>
                <c:pt idx="3436">
                  <c:v>2.9703013857034589E-56</c:v>
                </c:pt>
                <c:pt idx="3437">
                  <c:v>1.162242009131843E-158</c:v>
                </c:pt>
                <c:pt idx="3438">
                  <c:v>1.7385444603787444E-2</c:v>
                </c:pt>
                <c:pt idx="3439">
                  <c:v>3.0160323845650691E-10</c:v>
                </c:pt>
                <c:pt idx="3440">
                  <c:v>3.8371641733455668E-32</c:v>
                </c:pt>
                <c:pt idx="3441">
                  <c:v>1.5392422885045344E-18</c:v>
                </c:pt>
                <c:pt idx="3442">
                  <c:v>1.1910443327351888E-35</c:v>
                </c:pt>
                <c:pt idx="3443">
                  <c:v>1.1875329889360842E-8</c:v>
                </c:pt>
                <c:pt idx="3444">
                  <c:v>1.613466087702999E-28</c:v>
                </c:pt>
                <c:pt idx="3445">
                  <c:v>4.4787584740648857E-13</c:v>
                </c:pt>
                <c:pt idx="3446">
                  <c:v>4.2523996846411736E-13</c:v>
                </c:pt>
                <c:pt idx="3447">
                  <c:v>3.9570913985066021E-47</c:v>
                </c:pt>
                <c:pt idx="3448">
                  <c:v>3.9837689444423427E-261</c:v>
                </c:pt>
                <c:pt idx="3449">
                  <c:v>2.2028879385227362E-51</c:v>
                </c:pt>
                <c:pt idx="3450">
                  <c:v>1.1396685458413916E-4</c:v>
                </c:pt>
                <c:pt idx="3451">
                  <c:v>0.10184339918721154</c:v>
                </c:pt>
                <c:pt idx="3452">
                  <c:v>1.6992345069373654E-8</c:v>
                </c:pt>
                <c:pt idx="3453">
                  <c:v>1.1173629522237071E-25</c:v>
                </c:pt>
                <c:pt idx="3454">
                  <c:v>1.1272002994225898E-59</c:v>
                </c:pt>
                <c:pt idx="3455">
                  <c:v>1.5719043190572704E-304</c:v>
                </c:pt>
                <c:pt idx="3456">
                  <c:v>1.0555492085645085E-8</c:v>
                </c:pt>
                <c:pt idx="3457">
                  <c:v>1.4532267007872926E-138</c:v>
                </c:pt>
                <c:pt idx="3458">
                  <c:v>9.9996554322556245E-69</c:v>
                </c:pt>
                <c:pt idx="3459">
                  <c:v>6.1694765220752961E-57</c:v>
                </c:pt>
                <c:pt idx="3460">
                  <c:v>2.1735129987690539E-2</c:v>
                </c:pt>
                <c:pt idx="3461">
                  <c:v>1.3674412669768419E-64</c:v>
                </c:pt>
                <c:pt idx="3462">
                  <c:v>7.8155399707231856E-9</c:v>
                </c:pt>
                <c:pt idx="3463">
                  <c:v>7.2358839288617999E-266</c:v>
                </c:pt>
                <c:pt idx="3464">
                  <c:v>2.6178266559856184E-3</c:v>
                </c:pt>
                <c:pt idx="3465">
                  <c:v>4.2090900789745903E-144</c:v>
                </c:pt>
                <c:pt idx="3466">
                  <c:v>2.3548858341577288E-89</c:v>
                </c:pt>
                <c:pt idx="3467">
                  <c:v>1.0597002681410336E-22</c:v>
                </c:pt>
                <c:pt idx="3468">
                  <c:v>2.4381082232869754E-69</c:v>
                </c:pt>
                <c:pt idx="3469">
                  <c:v>4.914282051584487E-73</c:v>
                </c:pt>
                <c:pt idx="3470">
                  <c:v>4.6840329904348853E-2</c:v>
                </c:pt>
                <c:pt idx="3471">
                  <c:v>2.0575529791734116E-6</c:v>
                </c:pt>
                <c:pt idx="3472">
                  <c:v>8.6528056363056082E-25</c:v>
                </c:pt>
                <c:pt idx="3473">
                  <c:v>2.2641072184965684E-37</c:v>
                </c:pt>
                <c:pt idx="3474">
                  <c:v>4.5979022484478646E-6</c:v>
                </c:pt>
                <c:pt idx="3475">
                  <c:v>7.2506187557391989E-26</c:v>
                </c:pt>
                <c:pt idx="3476">
                  <c:v>1.1650454635927798E-76</c:v>
                </c:pt>
                <c:pt idx="3477">
                  <c:v>9.9891233462678058E-2</c:v>
                </c:pt>
                <c:pt idx="3478">
                  <c:v>4.533594947766914E-36</c:v>
                </c:pt>
                <c:pt idx="3479">
                  <c:v>7.1158913342956988E-3</c:v>
                </c:pt>
                <c:pt idx="3480">
                  <c:v>1.9118903621645229E-7</c:v>
                </c:pt>
                <c:pt idx="3481">
                  <c:v>0.1327164308105282</c:v>
                </c:pt>
                <c:pt idx="3482">
                  <c:v>8.3073504343267796E-2</c:v>
                </c:pt>
                <c:pt idx="3483">
                  <c:v>2.084466788954261E-15</c:v>
                </c:pt>
                <c:pt idx="3484">
                  <c:v>5.3200591588778465E-25</c:v>
                </c:pt>
                <c:pt idx="3485">
                  <c:v>1.5669049169185672E-86</c:v>
                </c:pt>
                <c:pt idx="3486">
                  <c:v>1.9955364193063957E-33</c:v>
                </c:pt>
                <c:pt idx="3487">
                  <c:v>5.6507774244273942E-59</c:v>
                </c:pt>
                <c:pt idx="3488">
                  <c:v>1.904982155193732E-2</c:v>
                </c:pt>
                <c:pt idx="3489">
                  <c:v>9.9262900671493859E-38</c:v>
                </c:pt>
                <c:pt idx="3490">
                  <c:v>3.787815693371638E-98</c:v>
                </c:pt>
                <c:pt idx="3491">
                  <c:v>2.8993981781104357E-220</c:v>
                </c:pt>
                <c:pt idx="3492">
                  <c:v>1.2013598855425526E-3</c:v>
                </c:pt>
                <c:pt idx="3493">
                  <c:v>2.6988276863959337E-4</c:v>
                </c:pt>
                <c:pt idx="3494">
                  <c:v>1.7111719120816296E-35</c:v>
                </c:pt>
                <c:pt idx="3495">
                  <c:v>9.1002466283386781E-13</c:v>
                </c:pt>
                <c:pt idx="3496">
                  <c:v>9.3814632017947781E-42</c:v>
                </c:pt>
                <c:pt idx="3497">
                  <c:v>3.425580343452387E-2</c:v>
                </c:pt>
                <c:pt idx="3498">
                  <c:v>1.3021310692518265E-33</c:v>
                </c:pt>
                <c:pt idx="3499">
                  <c:v>3.1637081766021323E-7</c:v>
                </c:pt>
                <c:pt idx="3500">
                  <c:v>4.1980510148129035E-93</c:v>
                </c:pt>
                <c:pt idx="3501">
                  <c:v>3.8410221576160562E-300</c:v>
                </c:pt>
                <c:pt idx="3502">
                  <c:v>1.9772073172837376E-130</c:v>
                </c:pt>
                <c:pt idx="3503">
                  <c:v>8.4436969280966598E-2</c:v>
                </c:pt>
                <c:pt idx="3504">
                  <c:v>5.2556412069150996E-32</c:v>
                </c:pt>
                <c:pt idx="3505">
                  <c:v>3.6498817361898233E-3</c:v>
                </c:pt>
                <c:pt idx="3506">
                  <c:v>4.0079519679558203E-14</c:v>
                </c:pt>
                <c:pt idx="3507">
                  <c:v>2.5310838779629464E-95</c:v>
                </c:pt>
                <c:pt idx="3508">
                  <c:v>1.1246964003263282E-68</c:v>
                </c:pt>
                <c:pt idx="3509">
                  <c:v>9.1783999689583825E-98</c:v>
                </c:pt>
                <c:pt idx="3510">
                  <c:v>1.0036452573582724E-35</c:v>
                </c:pt>
                <c:pt idx="3511">
                  <c:v>4.2464372301251833E-6</c:v>
                </c:pt>
                <c:pt idx="3512">
                  <c:v>5.7659306533437236E-3</c:v>
                </c:pt>
                <c:pt idx="3513">
                  <c:v>1.2427042541941244E-65</c:v>
                </c:pt>
                <c:pt idx="3514">
                  <c:v>7.1137955609929707E-2</c:v>
                </c:pt>
                <c:pt idx="3515">
                  <c:v>3.3385888236795371E-57</c:v>
                </c:pt>
                <c:pt idx="3516">
                  <c:v>2.7167160992951763E-13</c:v>
                </c:pt>
                <c:pt idx="3517">
                  <c:v>3.3385888236795371E-57</c:v>
                </c:pt>
                <c:pt idx="3518">
                  <c:v>3.5541221543383062E-14</c:v>
                </c:pt>
                <c:pt idx="3519">
                  <c:v>6.2421868402392802E-121</c:v>
                </c:pt>
                <c:pt idx="3520">
                  <c:v>2.6062494043475014E-138</c:v>
                </c:pt>
                <c:pt idx="3521">
                  <c:v>1.0356084935358223E-36</c:v>
                </c:pt>
                <c:pt idx="3522">
                  <c:v>4.1346205007932046E-38</c:v>
                </c:pt>
                <c:pt idx="3523">
                  <c:v>2.9542381698479774E-2</c:v>
                </c:pt>
                <c:pt idx="3524">
                  <c:v>9.3379928754236784E-165</c:v>
                </c:pt>
                <c:pt idx="3525">
                  <c:v>6.467886076752995E-44</c:v>
                </c:pt>
                <c:pt idx="3526">
                  <c:v>1.0038454942468134E-112</c:v>
                </c:pt>
                <c:pt idx="3527">
                  <c:v>7.4028876122845753E-84</c:v>
                </c:pt>
                <c:pt idx="3528">
                  <c:v>2.0806645997550237E-4</c:v>
                </c:pt>
                <c:pt idx="3529">
                  <c:v>2.0429541627034716E-91</c:v>
                </c:pt>
                <c:pt idx="3530">
                  <c:v>5.6090865227388136E-5</c:v>
                </c:pt>
                <c:pt idx="3531">
                  <c:v>8.6453308619799214E-117</c:v>
                </c:pt>
                <c:pt idx="3532">
                  <c:v>2.3591251141406678E-112</c:v>
                </c:pt>
                <c:pt idx="3533">
                  <c:v>3.8410897126673861E-40</c:v>
                </c:pt>
                <c:pt idx="3534">
                  <c:v>3.3242861763710077E-78</c:v>
                </c:pt>
                <c:pt idx="3535">
                  <c:v>1.0069599847045435E-66</c:v>
                </c:pt>
                <c:pt idx="3536">
                  <c:v>4.8759113872599741E-14</c:v>
                </c:pt>
                <c:pt idx="3537">
                  <c:v>3.5330242770353161E-169</c:v>
                </c:pt>
                <c:pt idx="3538">
                  <c:v>2.0281948630506259E-9</c:v>
                </c:pt>
                <c:pt idx="3539">
                  <c:v>9.1515004946271739E-2</c:v>
                </c:pt>
                <c:pt idx="3540">
                  <c:v>1.4489106641162942E-197</c:v>
                </c:pt>
                <c:pt idx="3541">
                  <c:v>6.1742380737520129E-56</c:v>
                </c:pt>
                <c:pt idx="3542">
                  <c:v>1.5899630233229062E-7</c:v>
                </c:pt>
                <c:pt idx="3543">
                  <c:v>1.2351810880042068E-15</c:v>
                </c:pt>
                <c:pt idx="3544">
                  <c:v>9.3767464396187091E-57</c:v>
                </c:pt>
                <c:pt idx="3545">
                  <c:v>6.7545981583003842E-127</c:v>
                </c:pt>
                <c:pt idx="3546">
                  <c:v>1.069689483347861E-242</c:v>
                </c:pt>
                <c:pt idx="3547">
                  <c:v>3.4155581608007565E-17</c:v>
                </c:pt>
                <c:pt idx="3548">
                  <c:v>2.1676327175388787E-82</c:v>
                </c:pt>
                <c:pt idx="3549">
                  <c:v>9.363523831742546E-61</c:v>
                </c:pt>
                <c:pt idx="3550">
                  <c:v>2.8227250064009154E-50</c:v>
                </c:pt>
                <c:pt idx="3551">
                  <c:v>1.1017699563291369E-11</c:v>
                </c:pt>
                <c:pt idx="3552">
                  <c:v>9.767751186145375E-17</c:v>
                </c:pt>
                <c:pt idx="3553">
                  <c:v>1.6149093653691802E-15</c:v>
                </c:pt>
                <c:pt idx="3554">
                  <c:v>1.3159100297098754E-2</c:v>
                </c:pt>
                <c:pt idx="3555">
                  <c:v>2.9142117658272324E-2</c:v>
                </c:pt>
                <c:pt idx="3556">
                  <c:v>8.789896514689139E-16</c:v>
                </c:pt>
                <c:pt idx="3557">
                  <c:v>1.0052998437061499E-17</c:v>
                </c:pt>
                <c:pt idx="3558">
                  <c:v>9.4279301008723351E-2</c:v>
                </c:pt>
                <c:pt idx="3559">
                  <c:v>2.5461473238582805E-2</c:v>
                </c:pt>
                <c:pt idx="3560">
                  <c:v>1.3876043857342391E-130</c:v>
                </c:pt>
                <c:pt idx="3561">
                  <c:v>2.8920918970490233E-6</c:v>
                </c:pt>
                <c:pt idx="3562">
                  <c:v>3.8165562238958558E-219</c:v>
                </c:pt>
                <c:pt idx="3563">
                  <c:v>3.6012995358205038E-13</c:v>
                </c:pt>
                <c:pt idx="3564">
                  <c:v>5.486749184489618E-3</c:v>
                </c:pt>
                <c:pt idx="3565">
                  <c:v>3.5230042544829891E-3</c:v>
                </c:pt>
                <c:pt idx="3566">
                  <c:v>2.4743329376766405E-41</c:v>
                </c:pt>
                <c:pt idx="3567">
                  <c:v>1.3293947036503852E-14</c:v>
                </c:pt>
                <c:pt idx="3568">
                  <c:v>8.4439609211864741E-61</c:v>
                </c:pt>
                <c:pt idx="3569">
                  <c:v>1.7188449408595137E-40</c:v>
                </c:pt>
                <c:pt idx="3570">
                  <c:v>1.9396162813885068E-2</c:v>
                </c:pt>
                <c:pt idx="3571">
                  <c:v>0.12301405921177273</c:v>
                </c:pt>
                <c:pt idx="3572">
                  <c:v>2.8803176280344606E-38</c:v>
                </c:pt>
                <c:pt idx="3573">
                  <c:v>1.3534822506934748E-20</c:v>
                </c:pt>
                <c:pt idx="3574">
                  <c:v>2.1795410908550788E-3</c:v>
                </c:pt>
                <c:pt idx="3575">
                  <c:v>1.9545907906119212E-2</c:v>
                </c:pt>
                <c:pt idx="3576">
                  <c:v>6.1679516208608748E-13</c:v>
                </c:pt>
                <c:pt idx="3577">
                  <c:v>7.7433470181636086E-70</c:v>
                </c:pt>
                <c:pt idx="3578">
                  <c:v>5.5397146083710317E-12</c:v>
                </c:pt>
                <c:pt idx="3579">
                  <c:v>2.8770755882358641E-56</c:v>
                </c:pt>
                <c:pt idx="3580">
                  <c:v>0</c:v>
                </c:pt>
                <c:pt idx="3581">
                  <c:v>6.6103001012114795E-9</c:v>
                </c:pt>
                <c:pt idx="3582">
                  <c:v>7.0823036982097656E-89</c:v>
                </c:pt>
                <c:pt idx="3583">
                  <c:v>6.5977936947501906E-5</c:v>
                </c:pt>
                <c:pt idx="3584">
                  <c:v>4.7066871174963569E-48</c:v>
                </c:pt>
                <c:pt idx="3585">
                  <c:v>2.9809468475593758E-15</c:v>
                </c:pt>
                <c:pt idx="3586">
                  <c:v>4.1159868534142968E-37</c:v>
                </c:pt>
                <c:pt idx="3587">
                  <c:v>1.040731652885791E-83</c:v>
                </c:pt>
                <c:pt idx="3588">
                  <c:v>9.5231959680248587E-53</c:v>
                </c:pt>
                <c:pt idx="3589">
                  <c:v>2.5045007147359389E-195</c:v>
                </c:pt>
                <c:pt idx="3590">
                  <c:v>3.6568612148399685E-7</c:v>
                </c:pt>
                <c:pt idx="3591">
                  <c:v>2.0618495167057573E-76</c:v>
                </c:pt>
                <c:pt idx="3592">
                  <c:v>7.1382177296169212E-3</c:v>
                </c:pt>
                <c:pt idx="3593">
                  <c:v>1.6332773657167482E-9</c:v>
                </c:pt>
                <c:pt idx="3594">
                  <c:v>2.6453515801799364E-21</c:v>
                </c:pt>
                <c:pt idx="3595">
                  <c:v>7.8711921793573317E-290</c:v>
                </c:pt>
                <c:pt idx="3596">
                  <c:v>6.1881828612823377E-4</c:v>
                </c:pt>
                <c:pt idx="3597">
                  <c:v>4.8898870704346168E-66</c:v>
                </c:pt>
                <c:pt idx="3598">
                  <c:v>9.890270438165338E-6</c:v>
                </c:pt>
                <c:pt idx="3599">
                  <c:v>3.396651896165445E-128</c:v>
                </c:pt>
                <c:pt idx="3600">
                  <c:v>1.7396130447278623E-77</c:v>
                </c:pt>
                <c:pt idx="3601">
                  <c:v>7.9097557553000994E-42</c:v>
                </c:pt>
                <c:pt idx="3602">
                  <c:v>3.887515635800653E-81</c:v>
                </c:pt>
                <c:pt idx="3603">
                  <c:v>1.2853791167591927E-29</c:v>
                </c:pt>
                <c:pt idx="3604">
                  <c:v>4.091423124111902E-63</c:v>
                </c:pt>
                <c:pt idx="3605">
                  <c:v>1.3037444554368859E-191</c:v>
                </c:pt>
                <c:pt idx="3606">
                  <c:v>1.4392337641477748E-4</c:v>
                </c:pt>
                <c:pt idx="3607">
                  <c:v>3.5390657716451621E-25</c:v>
                </c:pt>
                <c:pt idx="3608">
                  <c:v>5.9194960156388511E-3</c:v>
                </c:pt>
                <c:pt idx="3609">
                  <c:v>1.6806495209837577E-41</c:v>
                </c:pt>
                <c:pt idx="3610">
                  <c:v>4.6685668338220432E-14</c:v>
                </c:pt>
                <c:pt idx="3611">
                  <c:v>1.4895792623510399E-4</c:v>
                </c:pt>
                <c:pt idx="3612">
                  <c:v>6.9423056522571704E-10</c:v>
                </c:pt>
                <c:pt idx="3613">
                  <c:v>4.054585456607954E-3</c:v>
                </c:pt>
                <c:pt idx="3614">
                  <c:v>1.6818918916020981E-5</c:v>
                </c:pt>
                <c:pt idx="3615">
                  <c:v>3.0040093129825144E-4</c:v>
                </c:pt>
                <c:pt idx="3616">
                  <c:v>2.0957132792347704E-20</c:v>
                </c:pt>
                <c:pt idx="3617">
                  <c:v>5.3507604672019406E-2</c:v>
                </c:pt>
                <c:pt idx="3618">
                  <c:v>3.322879625935624E-60</c:v>
                </c:pt>
                <c:pt idx="3619">
                  <c:v>5.0538226890981402E-201</c:v>
                </c:pt>
                <c:pt idx="3620">
                  <c:v>5.8259894749812989E-17</c:v>
                </c:pt>
                <c:pt idx="3621">
                  <c:v>0</c:v>
                </c:pt>
                <c:pt idx="3622">
                  <c:v>0.13204259591164014</c:v>
                </c:pt>
                <c:pt idx="3623">
                  <c:v>1.8872472494038217E-19</c:v>
                </c:pt>
                <c:pt idx="3624">
                  <c:v>1.3466619950429415E-17</c:v>
                </c:pt>
                <c:pt idx="3625">
                  <c:v>3.6373620395292213E-80</c:v>
                </c:pt>
                <c:pt idx="3626">
                  <c:v>3.6960532975856057E-11</c:v>
                </c:pt>
                <c:pt idx="3627">
                  <c:v>5.5537537675969575E-14</c:v>
                </c:pt>
                <c:pt idx="3628">
                  <c:v>1.5134706671787716E-95</c:v>
                </c:pt>
                <c:pt idx="3629">
                  <c:v>3.2686894642303012E-243</c:v>
                </c:pt>
                <c:pt idx="3630">
                  <c:v>1.7784875659171596E-17</c:v>
                </c:pt>
                <c:pt idx="3631">
                  <c:v>2.4800244866103842E-7</c:v>
                </c:pt>
                <c:pt idx="3632">
                  <c:v>0</c:v>
                </c:pt>
                <c:pt idx="3633">
                  <c:v>2.1531247847810404E-16</c:v>
                </c:pt>
                <c:pt idx="3634">
                  <c:v>1.6222974429854607E-18</c:v>
                </c:pt>
                <c:pt idx="3635">
                  <c:v>3.5858663791892786E-3</c:v>
                </c:pt>
                <c:pt idx="3636">
                  <c:v>1.9550825456594271E-4</c:v>
                </c:pt>
                <c:pt idx="3637">
                  <c:v>0.11877265534978117</c:v>
                </c:pt>
                <c:pt idx="3638">
                  <c:v>1.7734397721232716E-37</c:v>
                </c:pt>
                <c:pt idx="3639">
                  <c:v>4.8452296278641937E-20</c:v>
                </c:pt>
                <c:pt idx="3640">
                  <c:v>6.4901943473033422E-4</c:v>
                </c:pt>
                <c:pt idx="3641">
                  <c:v>1.9946405765559933E-7</c:v>
                </c:pt>
                <c:pt idx="3642">
                  <c:v>3.5074301731017449E-65</c:v>
                </c:pt>
                <c:pt idx="3643">
                  <c:v>3.6053200954188472E-2</c:v>
                </c:pt>
                <c:pt idx="3644">
                  <c:v>5.8111185203058774E-2</c:v>
                </c:pt>
                <c:pt idx="3645">
                  <c:v>9.5215259374104917E-43</c:v>
                </c:pt>
                <c:pt idx="3646">
                  <c:v>7.1759786487474386E-2</c:v>
                </c:pt>
                <c:pt idx="3647">
                  <c:v>0</c:v>
                </c:pt>
                <c:pt idx="3648">
                  <c:v>1.4943241004163281E-20</c:v>
                </c:pt>
                <c:pt idx="3649">
                  <c:v>2.8318168473426174E-17</c:v>
                </c:pt>
                <c:pt idx="3650">
                  <c:v>6.666141085904473E-136</c:v>
                </c:pt>
                <c:pt idx="3651">
                  <c:v>2.0177128117763084E-51</c:v>
                </c:pt>
                <c:pt idx="3652">
                  <c:v>3.4741079553747005E-69</c:v>
                </c:pt>
                <c:pt idx="3653">
                  <c:v>1.9615785707920385E-14</c:v>
                </c:pt>
                <c:pt idx="3654">
                  <c:v>6.3327402796282635E-27</c:v>
                </c:pt>
                <c:pt idx="3655">
                  <c:v>0.13178173236529309</c:v>
                </c:pt>
                <c:pt idx="3656">
                  <c:v>4.2911669866651955E-42</c:v>
                </c:pt>
                <c:pt idx="3657">
                  <c:v>4.8080708313717044E-127</c:v>
                </c:pt>
                <c:pt idx="3658">
                  <c:v>3.0085693582257176E-276</c:v>
                </c:pt>
                <c:pt idx="3659">
                  <c:v>4.430963335077833E-10</c:v>
                </c:pt>
                <c:pt idx="3660">
                  <c:v>6.9683261603199118E-8</c:v>
                </c:pt>
                <c:pt idx="3661">
                  <c:v>6.1198571725571829E-200</c:v>
                </c:pt>
                <c:pt idx="3662">
                  <c:v>1.4578723639866037E-154</c:v>
                </c:pt>
                <c:pt idx="3663">
                  <c:v>2.8327256467640017E-13</c:v>
                </c:pt>
                <c:pt idx="3664">
                  <c:v>1.7314616875572902E-7</c:v>
                </c:pt>
                <c:pt idx="3665">
                  <c:v>8.3177847514764022E-2</c:v>
                </c:pt>
                <c:pt idx="3666">
                  <c:v>6.6214702591114604E-31</c:v>
                </c:pt>
                <c:pt idx="3667">
                  <c:v>1.0952662990073187E-147</c:v>
                </c:pt>
                <c:pt idx="3668">
                  <c:v>3.2572596042153259E-50</c:v>
                </c:pt>
                <c:pt idx="3669">
                  <c:v>1.8552180798186062E-180</c:v>
                </c:pt>
                <c:pt idx="3670">
                  <c:v>1.6379928884182203E-39</c:v>
                </c:pt>
                <c:pt idx="3671">
                  <c:v>3.4674415413875801E-41</c:v>
                </c:pt>
                <c:pt idx="3672">
                  <c:v>1.1673938428621866E-28</c:v>
                </c:pt>
                <c:pt idx="3673">
                  <c:v>3.9871097302665212E-147</c:v>
                </c:pt>
                <c:pt idx="3674">
                  <c:v>0.11070674974730867</c:v>
                </c:pt>
                <c:pt idx="3675">
                  <c:v>2.8094897257139586E-18</c:v>
                </c:pt>
                <c:pt idx="3676">
                  <c:v>1.6653282997280022E-119</c:v>
                </c:pt>
                <c:pt idx="3677">
                  <c:v>0</c:v>
                </c:pt>
                <c:pt idx="3678">
                  <c:v>1.4455620238517939E-126</c:v>
                </c:pt>
                <c:pt idx="3679">
                  <c:v>1.2714327027711779E-14</c:v>
                </c:pt>
                <c:pt idx="3680">
                  <c:v>2.8836044577687305E-233</c:v>
                </c:pt>
                <c:pt idx="3681">
                  <c:v>1.7792047818210926E-3</c:v>
                </c:pt>
                <c:pt idx="3682">
                  <c:v>3.7791133325511429E-4</c:v>
                </c:pt>
                <c:pt idx="3683">
                  <c:v>5.260120859501523E-80</c:v>
                </c:pt>
                <c:pt idx="3684">
                  <c:v>1.5899630233229062E-7</c:v>
                </c:pt>
                <c:pt idx="3685">
                  <c:v>8.1261995461030602E-50</c:v>
                </c:pt>
                <c:pt idx="3686">
                  <c:v>1.529126890574305E-47</c:v>
                </c:pt>
                <c:pt idx="3687">
                  <c:v>4.3993781728392131E-123</c:v>
                </c:pt>
                <c:pt idx="3688">
                  <c:v>4.0812185416756268E-7</c:v>
                </c:pt>
                <c:pt idx="3689">
                  <c:v>1.1410963690687313E-35</c:v>
                </c:pt>
                <c:pt idx="3690">
                  <c:v>3.4036947420950456E-27</c:v>
                </c:pt>
                <c:pt idx="3691">
                  <c:v>6.3464162412138453E-2</c:v>
                </c:pt>
                <c:pt idx="3692">
                  <c:v>2.954011243102457E-13</c:v>
                </c:pt>
                <c:pt idx="3693">
                  <c:v>1.040072628812877E-111</c:v>
                </c:pt>
                <c:pt idx="3694">
                  <c:v>2.164267018769745E-18</c:v>
                </c:pt>
                <c:pt idx="3695">
                  <c:v>8.3177847514764022E-2</c:v>
                </c:pt>
                <c:pt idx="3696">
                  <c:v>1.5960581349250324E-33</c:v>
                </c:pt>
                <c:pt idx="3697">
                  <c:v>0.13084087269915104</c:v>
                </c:pt>
                <c:pt idx="3698">
                  <c:v>1.2724673504948883E-10</c:v>
                </c:pt>
                <c:pt idx="3699">
                  <c:v>0.12578406612219764</c:v>
                </c:pt>
                <c:pt idx="3700">
                  <c:v>4.0263518875845235E-10</c:v>
                </c:pt>
                <c:pt idx="3701">
                  <c:v>3.9773232579499026E-100</c:v>
                </c:pt>
                <c:pt idx="3702">
                  <c:v>1.7666873480787451E-4</c:v>
                </c:pt>
                <c:pt idx="3703">
                  <c:v>2.0661690217836221E-39</c:v>
                </c:pt>
                <c:pt idx="3704">
                  <c:v>6.0040203077019181E-6</c:v>
                </c:pt>
                <c:pt idx="3705">
                  <c:v>1.8280680981000326E-3</c:v>
                </c:pt>
                <c:pt idx="3706">
                  <c:v>1.4626594293077972E-83</c:v>
                </c:pt>
                <c:pt idx="3707">
                  <c:v>7.8955010048669425E-50</c:v>
                </c:pt>
                <c:pt idx="3708">
                  <c:v>6.5473514263876941E-3</c:v>
                </c:pt>
                <c:pt idx="3709">
                  <c:v>3.5985747263383941E-195</c:v>
                </c:pt>
                <c:pt idx="3710">
                  <c:v>6.2008081695709887E-9</c:v>
                </c:pt>
                <c:pt idx="3711">
                  <c:v>4.5870336617774408E-4</c:v>
                </c:pt>
                <c:pt idx="3712">
                  <c:v>1.758255312476769E-4</c:v>
                </c:pt>
                <c:pt idx="3713">
                  <c:v>3.5564665159927275E-60</c:v>
                </c:pt>
                <c:pt idx="3714">
                  <c:v>6.8967500553508171E-2</c:v>
                </c:pt>
                <c:pt idx="3715">
                  <c:v>3.2906086754623187E-12</c:v>
                </c:pt>
                <c:pt idx="3716">
                  <c:v>5.9678617980917989E-2</c:v>
                </c:pt>
                <c:pt idx="3717">
                  <c:v>3.1828035126428315E-105</c:v>
                </c:pt>
                <c:pt idx="3718">
                  <c:v>0</c:v>
                </c:pt>
                <c:pt idx="3719">
                  <c:v>8.0916015424154236E-45</c:v>
                </c:pt>
                <c:pt idx="3720">
                  <c:v>2.161728908821179E-4</c:v>
                </c:pt>
                <c:pt idx="3721">
                  <c:v>8.2083197201633491E-56</c:v>
                </c:pt>
                <c:pt idx="3722">
                  <c:v>2.2259356278456911E-170</c:v>
                </c:pt>
                <c:pt idx="3723">
                  <c:v>6.4254351673999765E-33</c:v>
                </c:pt>
                <c:pt idx="3724">
                  <c:v>5.9108979246886278E-32</c:v>
                </c:pt>
                <c:pt idx="3725">
                  <c:v>0</c:v>
                </c:pt>
                <c:pt idx="3726">
                  <c:v>2.8604230481264486E-45</c:v>
                </c:pt>
                <c:pt idx="3727">
                  <c:v>1.3297909373303267E-17</c:v>
                </c:pt>
                <c:pt idx="3728">
                  <c:v>6.9330810579033165E-62</c:v>
                </c:pt>
                <c:pt idx="3729">
                  <c:v>1.7792047818210926E-3</c:v>
                </c:pt>
                <c:pt idx="3730">
                  <c:v>1.2152080206292222E-2</c:v>
                </c:pt>
                <c:pt idx="3731">
                  <c:v>1.1302270664581059E-3</c:v>
                </c:pt>
                <c:pt idx="3732">
                  <c:v>2.503599425784314E-4</c:v>
                </c:pt>
                <c:pt idx="3733">
                  <c:v>1.2624954806330188E-40</c:v>
                </c:pt>
                <c:pt idx="3734">
                  <c:v>2.3511036041133653E-71</c:v>
                </c:pt>
                <c:pt idx="3735">
                  <c:v>1.4431369660802097E-109</c:v>
                </c:pt>
                <c:pt idx="3736">
                  <c:v>8.4994674081524001E-109</c:v>
                </c:pt>
                <c:pt idx="3737">
                  <c:v>8.3318653751543189E-40</c:v>
                </c:pt>
                <c:pt idx="3738">
                  <c:v>1.9132158370931282E-106</c:v>
                </c:pt>
                <c:pt idx="3739">
                  <c:v>7.3094088453900581E-10</c:v>
                </c:pt>
                <c:pt idx="3740">
                  <c:v>1.2719707660128072E-2</c:v>
                </c:pt>
                <c:pt idx="3741">
                  <c:v>1.4429822754406568E-13</c:v>
                </c:pt>
                <c:pt idx="3742">
                  <c:v>9.8983695140694041E-5</c:v>
                </c:pt>
                <c:pt idx="3743">
                  <c:v>6.7608655772341464E-128</c:v>
                </c:pt>
                <c:pt idx="3744">
                  <c:v>1.9133405927065163E-66</c:v>
                </c:pt>
                <c:pt idx="3745">
                  <c:v>6.7541493934461941E-121</c:v>
                </c:pt>
                <c:pt idx="3746">
                  <c:v>1.6474173423676548E-24</c:v>
                </c:pt>
                <c:pt idx="3747">
                  <c:v>1.4391777311842744E-146</c:v>
                </c:pt>
                <c:pt idx="3748">
                  <c:v>4.868986875747842E-23</c:v>
                </c:pt>
                <c:pt idx="3749">
                  <c:v>3.7505616824334823E-67</c:v>
                </c:pt>
                <c:pt idx="3750">
                  <c:v>1.5523311700920267E-6</c:v>
                </c:pt>
                <c:pt idx="3751">
                  <c:v>1.5479246132287184E-88</c:v>
                </c:pt>
                <c:pt idx="3752">
                  <c:v>1.4955410945208196E-103</c:v>
                </c:pt>
                <c:pt idx="3753">
                  <c:v>3.7922510804880444E-15</c:v>
                </c:pt>
                <c:pt idx="3754">
                  <c:v>1.4031179786817931E-24</c:v>
                </c:pt>
                <c:pt idx="3755">
                  <c:v>4.719447869100281E-17</c:v>
                </c:pt>
                <c:pt idx="3756">
                  <c:v>2.2640994124942907E-7</c:v>
                </c:pt>
                <c:pt idx="3757">
                  <c:v>2.056737604866685E-2</c:v>
                </c:pt>
                <c:pt idx="3758">
                  <c:v>7.4990876801235142E-10</c:v>
                </c:pt>
                <c:pt idx="3759">
                  <c:v>8.7108882123692918E-127</c:v>
                </c:pt>
                <c:pt idx="3760">
                  <c:v>6.9426202215237925E-80</c:v>
                </c:pt>
                <c:pt idx="3761">
                  <c:v>1.3852864892683937E-18</c:v>
                </c:pt>
                <c:pt idx="3762">
                  <c:v>1.905939449113094E-6</c:v>
                </c:pt>
                <c:pt idx="3763">
                  <c:v>8.6707731955526037E-125</c:v>
                </c:pt>
                <c:pt idx="3764">
                  <c:v>1.6554199099155295E-6</c:v>
                </c:pt>
                <c:pt idx="3765">
                  <c:v>3.0508089792648585E-139</c:v>
                </c:pt>
                <c:pt idx="3766">
                  <c:v>6.6097659297585196E-2</c:v>
                </c:pt>
                <c:pt idx="3767">
                  <c:v>5.978774632610148E-11</c:v>
                </c:pt>
                <c:pt idx="3768">
                  <c:v>1.4058264806105785E-14</c:v>
                </c:pt>
                <c:pt idx="3769">
                  <c:v>1.3446372652282529E-137</c:v>
                </c:pt>
                <c:pt idx="3770">
                  <c:v>1.8698790441381555E-65</c:v>
                </c:pt>
                <c:pt idx="3771">
                  <c:v>3.5985747263383941E-195</c:v>
                </c:pt>
                <c:pt idx="3772">
                  <c:v>3.8303933771970354E-35</c:v>
                </c:pt>
                <c:pt idx="3773">
                  <c:v>1.1570541840195585E-2</c:v>
                </c:pt>
                <c:pt idx="3774">
                  <c:v>1.6474171389719054E-189</c:v>
                </c:pt>
                <c:pt idx="3775">
                  <c:v>1.5392422885045344E-18</c:v>
                </c:pt>
                <c:pt idx="3776">
                  <c:v>4.6712446786599641E-154</c:v>
                </c:pt>
                <c:pt idx="3777">
                  <c:v>0.11964199898133231</c:v>
                </c:pt>
                <c:pt idx="3778">
                  <c:v>5.0471119543279264E-10</c:v>
                </c:pt>
                <c:pt idx="3779">
                  <c:v>2.6666461030260331E-18</c:v>
                </c:pt>
                <c:pt idx="3780">
                  <c:v>1.5827220904300258E-192</c:v>
                </c:pt>
                <c:pt idx="3781">
                  <c:v>0.11523413472470523</c:v>
                </c:pt>
                <c:pt idx="3782">
                  <c:v>6.1970065791351659E-17</c:v>
                </c:pt>
                <c:pt idx="3783">
                  <c:v>3.4029537768728861E-225</c:v>
                </c:pt>
                <c:pt idx="3784">
                  <c:v>1.9618281398769998E-32</c:v>
                </c:pt>
                <c:pt idx="3785">
                  <c:v>1.3894876385122357E-149</c:v>
                </c:pt>
                <c:pt idx="3786">
                  <c:v>4.316583219680417E-211</c:v>
                </c:pt>
                <c:pt idx="3787">
                  <c:v>1.0724616986104409E-2</c:v>
                </c:pt>
                <c:pt idx="3788">
                  <c:v>0</c:v>
                </c:pt>
                <c:pt idx="3789">
                  <c:v>7.5743876622543188E-114</c:v>
                </c:pt>
                <c:pt idx="3790">
                  <c:v>5.0644970444948884E-38</c:v>
                </c:pt>
                <c:pt idx="3791">
                  <c:v>8.4769072204040261E-27</c:v>
                </c:pt>
                <c:pt idx="3792">
                  <c:v>2.3158477093390192E-29</c:v>
                </c:pt>
                <c:pt idx="3793">
                  <c:v>4.3360804902668731E-20</c:v>
                </c:pt>
                <c:pt idx="3794">
                  <c:v>1.819432215198713E-7</c:v>
                </c:pt>
                <c:pt idx="3795">
                  <c:v>8.3802228982967931E-10</c:v>
                </c:pt>
                <c:pt idx="3796">
                  <c:v>5.6975923419393927E-19</c:v>
                </c:pt>
                <c:pt idx="3797">
                  <c:v>9.0801034590513245E-4</c:v>
                </c:pt>
                <c:pt idx="3798">
                  <c:v>6.2252773064611254E-27</c:v>
                </c:pt>
                <c:pt idx="3799">
                  <c:v>1.1289257397526149E-33</c:v>
                </c:pt>
                <c:pt idx="3800">
                  <c:v>1.0014957577829948E-31</c:v>
                </c:pt>
                <c:pt idx="3801">
                  <c:v>1.3883955598513198E-40</c:v>
                </c:pt>
                <c:pt idx="3802">
                  <c:v>1.7349413438203116E-26</c:v>
                </c:pt>
                <c:pt idx="3803">
                  <c:v>8.9517076204215322E-105</c:v>
                </c:pt>
                <c:pt idx="3804">
                  <c:v>2.4481695712986134E-11</c:v>
                </c:pt>
                <c:pt idx="3805">
                  <c:v>7.1883911338749772E-28</c:v>
                </c:pt>
                <c:pt idx="3806">
                  <c:v>5.1084466625577474E-2</c:v>
                </c:pt>
                <c:pt idx="3807">
                  <c:v>1.0094881045159734E-91</c:v>
                </c:pt>
                <c:pt idx="3808">
                  <c:v>7.4470498921190703E-2</c:v>
                </c:pt>
                <c:pt idx="3809">
                  <c:v>3.4461056921766838E-35</c:v>
                </c:pt>
                <c:pt idx="3810">
                  <c:v>8.4112451378748065E-51</c:v>
                </c:pt>
                <c:pt idx="3811">
                  <c:v>5.2697458349024277E-153</c:v>
                </c:pt>
                <c:pt idx="3812">
                  <c:v>1.7524129240617383E-2</c:v>
                </c:pt>
                <c:pt idx="3813">
                  <c:v>7.9817853342146416E-2</c:v>
                </c:pt>
                <c:pt idx="3814">
                  <c:v>1.2936012696204308E-34</c:v>
                </c:pt>
                <c:pt idx="3815">
                  <c:v>1.0328724901633652E-56</c:v>
                </c:pt>
                <c:pt idx="3816">
                  <c:v>7.3163540271224745E-112</c:v>
                </c:pt>
                <c:pt idx="3817">
                  <c:v>9.7910108849528929E-2</c:v>
                </c:pt>
                <c:pt idx="3818">
                  <c:v>3.3893717012593303E-12</c:v>
                </c:pt>
                <c:pt idx="3819">
                  <c:v>7.6496996324742369E-27</c:v>
                </c:pt>
                <c:pt idx="3820">
                  <c:v>1.2113101123285442E-244</c:v>
                </c:pt>
                <c:pt idx="3821">
                  <c:v>8.3139154248747823E-4</c:v>
                </c:pt>
                <c:pt idx="3822">
                  <c:v>1.1359325077206877E-25</c:v>
                </c:pt>
                <c:pt idx="3823">
                  <c:v>2.888005861261248E-88</c:v>
                </c:pt>
                <c:pt idx="3824">
                  <c:v>2.3448435627199066E-7</c:v>
                </c:pt>
                <c:pt idx="3825">
                  <c:v>1.6082555182408146E-45</c:v>
                </c:pt>
                <c:pt idx="3826">
                  <c:v>0.10938510964706158</c:v>
                </c:pt>
                <c:pt idx="3827">
                  <c:v>0.10067604639887227</c:v>
                </c:pt>
                <c:pt idx="3828">
                  <c:v>4.5538529630510201E-49</c:v>
                </c:pt>
                <c:pt idx="3829">
                  <c:v>6.0551715692612221E-63</c:v>
                </c:pt>
                <c:pt idx="3830">
                  <c:v>2.6274849404719497E-3</c:v>
                </c:pt>
                <c:pt idx="3831">
                  <c:v>6.043086048848462E-185</c:v>
                </c:pt>
                <c:pt idx="3832">
                  <c:v>1.6379928884182203E-39</c:v>
                </c:pt>
                <c:pt idx="3833">
                  <c:v>5.337998236531376E-54</c:v>
                </c:pt>
                <c:pt idx="3834">
                  <c:v>1.706413809993315E-72</c:v>
                </c:pt>
                <c:pt idx="3835">
                  <c:v>7.5892959123455837E-38</c:v>
                </c:pt>
                <c:pt idx="3836">
                  <c:v>1.8819431875162699E-45</c:v>
                </c:pt>
                <c:pt idx="3837">
                  <c:v>6.8965639308125655E-26</c:v>
                </c:pt>
                <c:pt idx="3838">
                  <c:v>4.1477387258368853E-88</c:v>
                </c:pt>
                <c:pt idx="3839">
                  <c:v>2.9722337093805411E-7</c:v>
                </c:pt>
                <c:pt idx="3840">
                  <c:v>1.0677375145947663E-23</c:v>
                </c:pt>
                <c:pt idx="3841">
                  <c:v>3.4855155070732025E-8</c:v>
                </c:pt>
                <c:pt idx="3842">
                  <c:v>5.1926500360110018E-20</c:v>
                </c:pt>
                <c:pt idx="3843">
                  <c:v>2.9882596503358827E-90</c:v>
                </c:pt>
                <c:pt idx="3844">
                  <c:v>4.9360083166612502E-26</c:v>
                </c:pt>
                <c:pt idx="3845">
                  <c:v>6.8782908057592992E-5</c:v>
                </c:pt>
                <c:pt idx="3846">
                  <c:v>0.12256776148949493</c:v>
                </c:pt>
                <c:pt idx="3847">
                  <c:v>2.7412703993078307E-202</c:v>
                </c:pt>
                <c:pt idx="3848">
                  <c:v>2.1064775562148062E-3</c:v>
                </c:pt>
                <c:pt idx="3849">
                  <c:v>2.8864269307106419E-10</c:v>
                </c:pt>
                <c:pt idx="3850">
                  <c:v>1.5093197492481443E-17</c:v>
                </c:pt>
                <c:pt idx="3851">
                  <c:v>4.8138824055866938E-3</c:v>
                </c:pt>
                <c:pt idx="3852">
                  <c:v>5.8804355590057893E-76</c:v>
                </c:pt>
                <c:pt idx="3853">
                  <c:v>4.5383448361593458E-96</c:v>
                </c:pt>
                <c:pt idx="3854">
                  <c:v>2.6297950761851646E-52</c:v>
                </c:pt>
                <c:pt idx="3855">
                  <c:v>1.0447138959163861E-86</c:v>
                </c:pt>
                <c:pt idx="3856">
                  <c:v>7.1898370314236348E-96</c:v>
                </c:pt>
                <c:pt idx="3857">
                  <c:v>1.3117965629063753E-6</c:v>
                </c:pt>
                <c:pt idx="3858">
                  <c:v>1.2408962216330364E-3</c:v>
                </c:pt>
                <c:pt idx="3859">
                  <c:v>1.6472841643725274E-8</c:v>
                </c:pt>
                <c:pt idx="3860">
                  <c:v>1.0281338522163808E-45</c:v>
                </c:pt>
                <c:pt idx="3861">
                  <c:v>5.3446866663262591E-160</c:v>
                </c:pt>
                <c:pt idx="3862">
                  <c:v>4.1500525954558657E-76</c:v>
                </c:pt>
                <c:pt idx="3863">
                  <c:v>7.3603640288958087E-6</c:v>
                </c:pt>
                <c:pt idx="3864">
                  <c:v>1.425112608587191E-4</c:v>
                </c:pt>
                <c:pt idx="3865">
                  <c:v>7.9607439210337902E-2</c:v>
                </c:pt>
                <c:pt idx="3866">
                  <c:v>1.8453102272818076E-4</c:v>
                </c:pt>
                <c:pt idx="3867">
                  <c:v>2.1222234904983117E-86</c:v>
                </c:pt>
                <c:pt idx="3868">
                  <c:v>1.0664787428521433E-56</c:v>
                </c:pt>
                <c:pt idx="3869">
                  <c:v>9.1667901731618192E-192</c:v>
                </c:pt>
                <c:pt idx="3870">
                  <c:v>3.8708077370298146E-52</c:v>
                </c:pt>
                <c:pt idx="3871">
                  <c:v>1.261194817889053E-2</c:v>
                </c:pt>
                <c:pt idx="3872">
                  <c:v>9.6086965888990043E-83</c:v>
                </c:pt>
                <c:pt idx="3873">
                  <c:v>2.2728283746886959E-13</c:v>
                </c:pt>
                <c:pt idx="3874">
                  <c:v>2.384657700490195E-82</c:v>
                </c:pt>
                <c:pt idx="3875">
                  <c:v>3.9436008262219882E-7</c:v>
                </c:pt>
                <c:pt idx="3876">
                  <c:v>9.9662719204000134E-49</c:v>
                </c:pt>
                <c:pt idx="3877">
                  <c:v>1.7050863325205376E-128</c:v>
                </c:pt>
                <c:pt idx="3878">
                  <c:v>7.7223918043345282E-151</c:v>
                </c:pt>
                <c:pt idx="3879">
                  <c:v>2.0444806954189883E-164</c:v>
                </c:pt>
                <c:pt idx="3880">
                  <c:v>5.2742842932007193E-30</c:v>
                </c:pt>
                <c:pt idx="3881">
                  <c:v>9.292207140776566E-3</c:v>
                </c:pt>
                <c:pt idx="3882">
                  <c:v>1.0011831277637988E-101</c:v>
                </c:pt>
                <c:pt idx="3883">
                  <c:v>2.9835621580666758E-111</c:v>
                </c:pt>
                <c:pt idx="3884">
                  <c:v>1.0870617988284532E-80</c:v>
                </c:pt>
                <c:pt idx="3885">
                  <c:v>3.9268425782680505E-54</c:v>
                </c:pt>
                <c:pt idx="3886">
                  <c:v>5.7516818802352019E-8</c:v>
                </c:pt>
                <c:pt idx="3887">
                  <c:v>1.3976347515103644E-28</c:v>
                </c:pt>
                <c:pt idx="3888">
                  <c:v>4.7290116424304422E-35</c:v>
                </c:pt>
                <c:pt idx="3889">
                  <c:v>1.7362451045198551E-60</c:v>
                </c:pt>
                <c:pt idx="3890">
                  <c:v>9.7319550635195156E-98</c:v>
                </c:pt>
                <c:pt idx="3891">
                  <c:v>8.5050672664295432E-3</c:v>
                </c:pt>
                <c:pt idx="3892">
                  <c:v>1.4583231823766561E-5</c:v>
                </c:pt>
                <c:pt idx="3893">
                  <c:v>2.4452338935442306E-45</c:v>
                </c:pt>
                <c:pt idx="3894">
                  <c:v>1.377820750069799E-51</c:v>
                </c:pt>
                <c:pt idx="3895">
                  <c:v>5.5846497341986869E-6</c:v>
                </c:pt>
                <c:pt idx="3896">
                  <c:v>3.8088279935057518E-63</c:v>
                </c:pt>
                <c:pt idx="3897">
                  <c:v>3.5599035821617393E-2</c:v>
                </c:pt>
                <c:pt idx="3898">
                  <c:v>4.4505442537439867E-15</c:v>
                </c:pt>
                <c:pt idx="3899">
                  <c:v>8.4822235370204493E-140</c:v>
                </c:pt>
                <c:pt idx="3900">
                  <c:v>1.2132687255527233E-6</c:v>
                </c:pt>
                <c:pt idx="3901">
                  <c:v>6.1476162115553207E-8</c:v>
                </c:pt>
                <c:pt idx="3902">
                  <c:v>1.8699146955422585E-58</c:v>
                </c:pt>
                <c:pt idx="3903">
                  <c:v>9.9793349625511174E-2</c:v>
                </c:pt>
                <c:pt idx="3904">
                  <c:v>9.0125473386525989E-46</c:v>
                </c:pt>
                <c:pt idx="3905">
                  <c:v>2.1162010388220964E-125</c:v>
                </c:pt>
                <c:pt idx="3906">
                  <c:v>1.3580469268424174E-9</c:v>
                </c:pt>
                <c:pt idx="3907">
                  <c:v>1.9240330112217397E-201</c:v>
                </c:pt>
                <c:pt idx="3908">
                  <c:v>1.2971828217093879E-20</c:v>
                </c:pt>
                <c:pt idx="3909">
                  <c:v>2.3711482097420177E-12</c:v>
                </c:pt>
                <c:pt idx="3910">
                  <c:v>1.968065489540808E-22</c:v>
                </c:pt>
                <c:pt idx="3911">
                  <c:v>6.2301748385621508E-78</c:v>
                </c:pt>
                <c:pt idx="3912">
                  <c:v>1.2982644895661099E-47</c:v>
                </c:pt>
                <c:pt idx="3913">
                  <c:v>2.0457902739104749E-13</c:v>
                </c:pt>
                <c:pt idx="3914">
                  <c:v>1.3584726966978724E-29</c:v>
                </c:pt>
                <c:pt idx="3915">
                  <c:v>1.5139558635565714E-96</c:v>
                </c:pt>
                <c:pt idx="3916">
                  <c:v>1.0258588357780995E-7</c:v>
                </c:pt>
                <c:pt idx="3917">
                  <c:v>2.5703854009445554E-2</c:v>
                </c:pt>
                <c:pt idx="3918">
                  <c:v>2.5744608622653324E-57</c:v>
                </c:pt>
                <c:pt idx="3919">
                  <c:v>3.5038823885191286E-18</c:v>
                </c:pt>
                <c:pt idx="3920">
                  <c:v>4.8046078245287658E-70</c:v>
                </c:pt>
                <c:pt idx="3921">
                  <c:v>0.1311649537980849</c:v>
                </c:pt>
                <c:pt idx="3922">
                  <c:v>3.9256561401952862E-2</c:v>
                </c:pt>
                <c:pt idx="3923">
                  <c:v>7.5724156815412863E-2</c:v>
                </c:pt>
                <c:pt idx="3924">
                  <c:v>1.1118887819954815E-192</c:v>
                </c:pt>
                <c:pt idx="3925">
                  <c:v>4.0433775445287299E-274</c:v>
                </c:pt>
                <c:pt idx="3926">
                  <c:v>2.8367588310207597E-95</c:v>
                </c:pt>
                <c:pt idx="3927">
                  <c:v>2.9184986050947175E-99</c:v>
                </c:pt>
                <c:pt idx="3928">
                  <c:v>1.4895696413537947E-29</c:v>
                </c:pt>
                <c:pt idx="3929">
                  <c:v>3.2109214308128836E-96</c:v>
                </c:pt>
                <c:pt idx="3930">
                  <c:v>8.4867609216092482E-65</c:v>
                </c:pt>
                <c:pt idx="3931">
                  <c:v>6.5382291208474431E-83</c:v>
                </c:pt>
                <c:pt idx="3932">
                  <c:v>5.5498048033216559E-58</c:v>
                </c:pt>
                <c:pt idx="3933">
                  <c:v>2.9008855931751863E-2</c:v>
                </c:pt>
                <c:pt idx="3934">
                  <c:v>8.2233818383125087E-2</c:v>
                </c:pt>
                <c:pt idx="3935">
                  <c:v>2.8022212530729227E-251</c:v>
                </c:pt>
                <c:pt idx="3936">
                  <c:v>1.2342205398583248E-25</c:v>
                </c:pt>
                <c:pt idx="3937">
                  <c:v>2.2557640332345818E-2</c:v>
                </c:pt>
                <c:pt idx="3938">
                  <c:v>6.9146229271500022E-3</c:v>
                </c:pt>
                <c:pt idx="3939">
                  <c:v>3.4136894432679319E-40</c:v>
                </c:pt>
                <c:pt idx="3940">
                  <c:v>0.12626700641236643</c:v>
                </c:pt>
                <c:pt idx="3941">
                  <c:v>5.6335626558167406E-70</c:v>
                </c:pt>
                <c:pt idx="3942">
                  <c:v>1.2973162893859135E-4</c:v>
                </c:pt>
                <c:pt idx="3943">
                  <c:v>3.7922510804880444E-15</c:v>
                </c:pt>
                <c:pt idx="3944">
                  <c:v>1.882943485481435E-132</c:v>
                </c:pt>
                <c:pt idx="3945">
                  <c:v>3.3728162750541693E-88</c:v>
                </c:pt>
                <c:pt idx="3946">
                  <c:v>1.093232607751544E-191</c:v>
                </c:pt>
                <c:pt idx="3947">
                  <c:v>1.0607115423488832E-15</c:v>
                </c:pt>
                <c:pt idx="3948">
                  <c:v>2.1793824148945256E-16</c:v>
                </c:pt>
                <c:pt idx="3949">
                  <c:v>5.8082017379444296E-175</c:v>
                </c:pt>
                <c:pt idx="3950">
                  <c:v>9.9122215881999835E-12</c:v>
                </c:pt>
                <c:pt idx="3951">
                  <c:v>7.2832512725856329E-202</c:v>
                </c:pt>
                <c:pt idx="3952">
                  <c:v>0.10203589366713592</c:v>
                </c:pt>
                <c:pt idx="3953">
                  <c:v>2.68873613003525E-13</c:v>
                </c:pt>
                <c:pt idx="3954">
                  <c:v>2.1659678167844108E-32</c:v>
                </c:pt>
                <c:pt idx="3955">
                  <c:v>1.2971456053357388E-3</c:v>
                </c:pt>
                <c:pt idx="3956">
                  <c:v>3.1317700968762033E-2</c:v>
                </c:pt>
                <c:pt idx="3957">
                  <c:v>4.1785520143933211E-99</c:v>
                </c:pt>
                <c:pt idx="3958">
                  <c:v>4.7126945220864291E-62</c:v>
                </c:pt>
                <c:pt idx="3959">
                  <c:v>7.2384182894863883E-2</c:v>
                </c:pt>
                <c:pt idx="3960">
                  <c:v>3.7062051496559152E-139</c:v>
                </c:pt>
                <c:pt idx="3961">
                  <c:v>9.9738969715150936E-23</c:v>
                </c:pt>
                <c:pt idx="3962">
                  <c:v>2.0267948899239929E-5</c:v>
                </c:pt>
                <c:pt idx="3963">
                  <c:v>4.6752751907305011E-2</c:v>
                </c:pt>
                <c:pt idx="3964">
                  <c:v>4.7356813306719935E-97</c:v>
                </c:pt>
                <c:pt idx="3965">
                  <c:v>3.0085040537056401E-3</c:v>
                </c:pt>
                <c:pt idx="3966">
                  <c:v>2.4891111986139723E-135</c:v>
                </c:pt>
                <c:pt idx="3967">
                  <c:v>5.762824286310175E-11</c:v>
                </c:pt>
                <c:pt idx="3968">
                  <c:v>4.9710046821671849E-2</c:v>
                </c:pt>
                <c:pt idx="3969">
                  <c:v>4.7124490449024923E-20</c:v>
                </c:pt>
                <c:pt idx="3970">
                  <c:v>2.4720452999925442E-6</c:v>
                </c:pt>
                <c:pt idx="3971">
                  <c:v>1.174431907295169E-109</c:v>
                </c:pt>
                <c:pt idx="3972">
                  <c:v>1.3674071694995167E-18</c:v>
                </c:pt>
                <c:pt idx="3973">
                  <c:v>1.2864691657028148E-2</c:v>
                </c:pt>
                <c:pt idx="3974">
                  <c:v>3.3574909196645032E-156</c:v>
                </c:pt>
                <c:pt idx="3975">
                  <c:v>0.13219920226268647</c:v>
                </c:pt>
                <c:pt idx="3976">
                  <c:v>1.5949226704734571E-3</c:v>
                </c:pt>
                <c:pt idx="3977">
                  <c:v>2.2518478892366425E-215</c:v>
                </c:pt>
                <c:pt idx="3978">
                  <c:v>3.2220748671166299E-3</c:v>
                </c:pt>
                <c:pt idx="3979">
                  <c:v>2.0126780617432688E-238</c:v>
                </c:pt>
                <c:pt idx="3980">
                  <c:v>3.585831305771857E-147</c:v>
                </c:pt>
                <c:pt idx="3981">
                  <c:v>5.5987413201605716E-10</c:v>
                </c:pt>
                <c:pt idx="3982">
                  <c:v>0</c:v>
                </c:pt>
                <c:pt idx="3983">
                  <c:v>1.294791239255467E-24</c:v>
                </c:pt>
                <c:pt idx="3984">
                  <c:v>3.0028465164807654E-6</c:v>
                </c:pt>
                <c:pt idx="3985">
                  <c:v>4.2271698418302556E-100</c:v>
                </c:pt>
                <c:pt idx="3986">
                  <c:v>3.0959212199404224E-99</c:v>
                </c:pt>
                <c:pt idx="3987">
                  <c:v>6.8649092627233233E-51</c:v>
                </c:pt>
                <c:pt idx="3988">
                  <c:v>0.10116284249627887</c:v>
                </c:pt>
                <c:pt idx="3989">
                  <c:v>4.1000781946765269E-4</c:v>
                </c:pt>
                <c:pt idx="3990">
                  <c:v>1.3095627264609782E-16</c:v>
                </c:pt>
                <c:pt idx="3991">
                  <c:v>0.13163930389809175</c:v>
                </c:pt>
                <c:pt idx="3992">
                  <c:v>1.6485413589162227E-145</c:v>
                </c:pt>
                <c:pt idx="3993">
                  <c:v>4.9794803529707322E-3</c:v>
                </c:pt>
                <c:pt idx="3994">
                  <c:v>1.9833830231857143E-4</c:v>
                </c:pt>
                <c:pt idx="3995">
                  <c:v>5.287333886043463E-16</c:v>
                </c:pt>
                <c:pt idx="3996">
                  <c:v>6.8485147901041377E-20</c:v>
                </c:pt>
                <c:pt idx="3997">
                  <c:v>4.123738947685723E-168</c:v>
                </c:pt>
                <c:pt idx="3998">
                  <c:v>4.3861817719409393E-64</c:v>
                </c:pt>
                <c:pt idx="3999">
                  <c:v>2.050972808116206E-57</c:v>
                </c:pt>
                <c:pt idx="4000">
                  <c:v>3.1447414247284139E-151</c:v>
                </c:pt>
                <c:pt idx="4001">
                  <c:v>0.10404831726119379</c:v>
                </c:pt>
                <c:pt idx="4002">
                  <c:v>3.3039850959627956E-3</c:v>
                </c:pt>
                <c:pt idx="4003">
                  <c:v>8.0217739450033766E-227</c:v>
                </c:pt>
                <c:pt idx="4004">
                  <c:v>9.4457494146684269E-39</c:v>
                </c:pt>
                <c:pt idx="4005">
                  <c:v>1.8400368351059621E-16</c:v>
                </c:pt>
                <c:pt idx="4006">
                  <c:v>1.7529001567766074E-47</c:v>
                </c:pt>
                <c:pt idx="4007">
                  <c:v>2.2340611232417962E-10</c:v>
                </c:pt>
                <c:pt idx="4008">
                  <c:v>1.5842310019413052E-58</c:v>
                </c:pt>
                <c:pt idx="4009">
                  <c:v>1.2972519791464517E-18</c:v>
                </c:pt>
                <c:pt idx="4010">
                  <c:v>3.7922510804880444E-15</c:v>
                </c:pt>
                <c:pt idx="4011">
                  <c:v>8.0634802535748364E-136</c:v>
                </c:pt>
                <c:pt idx="4012">
                  <c:v>1.8921372147036705E-29</c:v>
                </c:pt>
                <c:pt idx="4013">
                  <c:v>3.6080578566550314E-9</c:v>
                </c:pt>
                <c:pt idx="4014">
                  <c:v>8.1527312554562798E-48</c:v>
                </c:pt>
                <c:pt idx="4015">
                  <c:v>1.0077636005981007E-2</c:v>
                </c:pt>
                <c:pt idx="4016">
                  <c:v>1.6358439744996156E-7</c:v>
                </c:pt>
                <c:pt idx="4017">
                  <c:v>2.2652417087244779E-14</c:v>
                </c:pt>
                <c:pt idx="4018">
                  <c:v>9.8984286044158324E-3</c:v>
                </c:pt>
                <c:pt idx="4019">
                  <c:v>1.74665737682238E-85</c:v>
                </c:pt>
                <c:pt idx="4020">
                  <c:v>5.5418914029695113E-38</c:v>
                </c:pt>
                <c:pt idx="4021">
                  <c:v>1.9217104659415317E-21</c:v>
                </c:pt>
                <c:pt idx="4022">
                  <c:v>4.97170517715365E-31</c:v>
                </c:pt>
                <c:pt idx="4023">
                  <c:v>1.3986110952763247E-19</c:v>
                </c:pt>
                <c:pt idx="4024">
                  <c:v>2.1038995384890135E-2</c:v>
                </c:pt>
                <c:pt idx="4025">
                  <c:v>5.887638934409396E-154</c:v>
                </c:pt>
                <c:pt idx="4026">
                  <c:v>1.2256730143691084E-2</c:v>
                </c:pt>
                <c:pt idx="4027">
                  <c:v>1.2677398714073035E-285</c:v>
                </c:pt>
                <c:pt idx="4028">
                  <c:v>1.7945082677206185E-63</c:v>
                </c:pt>
                <c:pt idx="4029">
                  <c:v>7.4052196706619569E-2</c:v>
                </c:pt>
                <c:pt idx="4030">
                  <c:v>7.557932114739587E-21</c:v>
                </c:pt>
                <c:pt idx="4031">
                  <c:v>2.7867645144366146E-56</c:v>
                </c:pt>
                <c:pt idx="4032">
                  <c:v>2.758735683343989E-42</c:v>
                </c:pt>
                <c:pt idx="4033">
                  <c:v>2.5622352019098863E-67</c:v>
                </c:pt>
                <c:pt idx="4034">
                  <c:v>3.7268791566535591E-34</c:v>
                </c:pt>
                <c:pt idx="4035">
                  <c:v>2.6514228147222396E-84</c:v>
                </c:pt>
                <c:pt idx="4036">
                  <c:v>1.0074124354733395E-3</c:v>
                </c:pt>
                <c:pt idx="4037">
                  <c:v>1.0517353217983723E-42</c:v>
                </c:pt>
                <c:pt idx="4038">
                  <c:v>1.5866004587815009E-37</c:v>
                </c:pt>
                <c:pt idx="4039">
                  <c:v>1.0381577323788152E-72</c:v>
                </c:pt>
                <c:pt idx="4040">
                  <c:v>3.0544140041255001E-133</c:v>
                </c:pt>
                <c:pt idx="4041">
                  <c:v>7.7239813557511194E-67</c:v>
                </c:pt>
                <c:pt idx="4042">
                  <c:v>5.8208041217419237E-2</c:v>
                </c:pt>
                <c:pt idx="4043">
                  <c:v>2.9895071525429872E-9</c:v>
                </c:pt>
                <c:pt idx="4044">
                  <c:v>1.8980045583408082E-157</c:v>
                </c:pt>
                <c:pt idx="4045">
                  <c:v>1.7422017816645373E-11</c:v>
                </c:pt>
                <c:pt idx="4046">
                  <c:v>2.2724791032590522E-2</c:v>
                </c:pt>
                <c:pt idx="4047">
                  <c:v>1.377820750069799E-51</c:v>
                </c:pt>
                <c:pt idx="4048">
                  <c:v>1.3461305353109162E-36</c:v>
                </c:pt>
                <c:pt idx="4049">
                  <c:v>3.7884764984266903E-9</c:v>
                </c:pt>
                <c:pt idx="4050">
                  <c:v>8.3292195882516461E-46</c:v>
                </c:pt>
                <c:pt idx="4051">
                  <c:v>8.6947341843648648E-2</c:v>
                </c:pt>
                <c:pt idx="4052">
                  <c:v>2.5681358008349764E-120</c:v>
                </c:pt>
                <c:pt idx="4053">
                  <c:v>2.1977554096943463E-24</c:v>
                </c:pt>
                <c:pt idx="4054">
                  <c:v>3.6742345744147084E-8</c:v>
                </c:pt>
                <c:pt idx="4055">
                  <c:v>1.005045439657045E-14</c:v>
                </c:pt>
                <c:pt idx="4056">
                  <c:v>2.2071402063097123E-11</c:v>
                </c:pt>
                <c:pt idx="4057">
                  <c:v>9.7610716551616836E-2</c:v>
                </c:pt>
                <c:pt idx="4058">
                  <c:v>2.8262717047882063E-201</c:v>
                </c:pt>
                <c:pt idx="4059">
                  <c:v>1.3998359538763968E-6</c:v>
                </c:pt>
                <c:pt idx="4060">
                  <c:v>3.4227268995628526E-19</c:v>
                </c:pt>
                <c:pt idx="4061">
                  <c:v>3.6997616618893043E-91</c:v>
                </c:pt>
                <c:pt idx="4062">
                  <c:v>3.2561187845282085E-43</c:v>
                </c:pt>
                <c:pt idx="4063">
                  <c:v>2.4389430213828764E-32</c:v>
                </c:pt>
                <c:pt idx="4064">
                  <c:v>3.3423844459404674E-86</c:v>
                </c:pt>
                <c:pt idx="4065">
                  <c:v>2.9632999704346639E-27</c:v>
                </c:pt>
                <c:pt idx="4066">
                  <c:v>7.4371825098175796E-36</c:v>
                </c:pt>
                <c:pt idx="4067">
                  <c:v>0.12418227382479539</c:v>
                </c:pt>
                <c:pt idx="4068">
                  <c:v>8.8529399015740013E-94</c:v>
                </c:pt>
                <c:pt idx="4069">
                  <c:v>1.175826822551722E-49</c:v>
                </c:pt>
                <c:pt idx="4070">
                  <c:v>1.492446941952732E-43</c:v>
                </c:pt>
                <c:pt idx="4071">
                  <c:v>2.0880920826792458E-2</c:v>
                </c:pt>
                <c:pt idx="4072">
                  <c:v>3.6283313433075143E-2</c:v>
                </c:pt>
                <c:pt idx="4073">
                  <c:v>1.0456500195828153E-63</c:v>
                </c:pt>
                <c:pt idx="4074">
                  <c:v>1.1355781834905111E-187</c:v>
                </c:pt>
                <c:pt idx="4075">
                  <c:v>1.8997138221637862E-31</c:v>
                </c:pt>
                <c:pt idx="4076">
                  <c:v>6.787880363204163E-56</c:v>
                </c:pt>
                <c:pt idx="4077">
                  <c:v>1.9594991951637578E-51</c:v>
                </c:pt>
                <c:pt idx="4078">
                  <c:v>3.0814888863959414E-305</c:v>
                </c:pt>
                <c:pt idx="4079">
                  <c:v>5.1961125778752729E-9</c:v>
                </c:pt>
                <c:pt idx="4080">
                  <c:v>1.9441687095684145E-3</c:v>
                </c:pt>
                <c:pt idx="4081">
                  <c:v>5.1228380215960493E-12</c:v>
                </c:pt>
                <c:pt idx="4082">
                  <c:v>4.8774720881090411E-124</c:v>
                </c:pt>
                <c:pt idx="4083">
                  <c:v>2.1870801770406472E-79</c:v>
                </c:pt>
                <c:pt idx="4084">
                  <c:v>7.1849890448992666E-10</c:v>
                </c:pt>
                <c:pt idx="4085">
                  <c:v>6.790719678419391E-29</c:v>
                </c:pt>
                <c:pt idx="4086">
                  <c:v>3.7454376407930966E-53</c:v>
                </c:pt>
                <c:pt idx="4087">
                  <c:v>2.3581154646159671E-41</c:v>
                </c:pt>
                <c:pt idx="4088">
                  <c:v>1.1898410248987699E-62</c:v>
                </c:pt>
                <c:pt idx="4089">
                  <c:v>4.8774720881090411E-124</c:v>
                </c:pt>
                <c:pt idx="4090">
                  <c:v>4.8989158917093589E-17</c:v>
                </c:pt>
                <c:pt idx="4091">
                  <c:v>2.8135737445200134E-25</c:v>
                </c:pt>
                <c:pt idx="4092">
                  <c:v>1.4428562421800621E-2</c:v>
                </c:pt>
                <c:pt idx="4093">
                  <c:v>1.0536193994627376E-2</c:v>
                </c:pt>
                <c:pt idx="4094">
                  <c:v>7.3429953231906879E-13</c:v>
                </c:pt>
                <c:pt idx="4095">
                  <c:v>1.5191374917871572E-4</c:v>
                </c:pt>
                <c:pt idx="4096">
                  <c:v>4.7201275027925831E-145</c:v>
                </c:pt>
                <c:pt idx="4097">
                  <c:v>1.7902765859380917E-5</c:v>
                </c:pt>
                <c:pt idx="4098">
                  <c:v>5.7527080389447767E-2</c:v>
                </c:pt>
                <c:pt idx="4099">
                  <c:v>5.818670272950305E-62</c:v>
                </c:pt>
                <c:pt idx="4100">
                  <c:v>0.1325697928098851</c:v>
                </c:pt>
                <c:pt idx="4101">
                  <c:v>2.375844915900841E-17</c:v>
                </c:pt>
                <c:pt idx="4102">
                  <c:v>8.9100240137053726E-7</c:v>
                </c:pt>
                <c:pt idx="4103">
                  <c:v>7.9198191518462784E-3</c:v>
                </c:pt>
                <c:pt idx="4104">
                  <c:v>1.1965244650051288E-3</c:v>
                </c:pt>
                <c:pt idx="4105">
                  <c:v>4.8575779885159245E-6</c:v>
                </c:pt>
                <c:pt idx="4106">
                  <c:v>1.8581353611987945E-128</c:v>
                </c:pt>
                <c:pt idx="4107">
                  <c:v>6.4837523483639352E-35</c:v>
                </c:pt>
                <c:pt idx="4108">
                  <c:v>4.4401819168252199E-2</c:v>
                </c:pt>
                <c:pt idx="4109">
                  <c:v>6.4096833709870838E-117</c:v>
                </c:pt>
                <c:pt idx="4110">
                  <c:v>1.3629008427240359E-25</c:v>
                </c:pt>
                <c:pt idx="4111">
                  <c:v>0.10077326772277202</c:v>
                </c:pt>
                <c:pt idx="4112">
                  <c:v>2.791281898570544E-30</c:v>
                </c:pt>
                <c:pt idx="4113">
                  <c:v>1.785516347601235E-52</c:v>
                </c:pt>
                <c:pt idx="4114">
                  <c:v>1.8303377120639778E-38</c:v>
                </c:pt>
                <c:pt idx="4115">
                  <c:v>0</c:v>
                </c:pt>
                <c:pt idx="4116">
                  <c:v>6.5086744077284383E-18</c:v>
                </c:pt>
                <c:pt idx="4117">
                  <c:v>3.474465853619633E-46</c:v>
                </c:pt>
                <c:pt idx="4118">
                  <c:v>6.8940234485927426E-4</c:v>
                </c:pt>
                <c:pt idx="4119">
                  <c:v>1.5741750183160522E-29</c:v>
                </c:pt>
                <c:pt idx="4120">
                  <c:v>1.8218396526151779E-124</c:v>
                </c:pt>
                <c:pt idx="4121">
                  <c:v>4.8532831906726942E-19</c:v>
                </c:pt>
                <c:pt idx="4122">
                  <c:v>5.0034304507324674E-99</c:v>
                </c:pt>
                <c:pt idx="4123">
                  <c:v>1.613458011111274E-2</c:v>
                </c:pt>
                <c:pt idx="4124">
                  <c:v>5.2166285892361286E-41</c:v>
                </c:pt>
                <c:pt idx="4125">
                  <c:v>6.6882479569493505E-68</c:v>
                </c:pt>
                <c:pt idx="4126">
                  <c:v>0</c:v>
                </c:pt>
                <c:pt idx="4127">
                  <c:v>1.1366591457049869E-95</c:v>
                </c:pt>
                <c:pt idx="4128">
                  <c:v>1.9591840394961434E-3</c:v>
                </c:pt>
                <c:pt idx="4129">
                  <c:v>4.1600012885825355E-78</c:v>
                </c:pt>
                <c:pt idx="4130">
                  <c:v>4.6927427557901964E-105</c:v>
                </c:pt>
                <c:pt idx="4131">
                  <c:v>3.1792538768181693E-95</c:v>
                </c:pt>
                <c:pt idx="4132">
                  <c:v>1.0812406123180984E-68</c:v>
                </c:pt>
                <c:pt idx="4133">
                  <c:v>4.4658396336989044E-12</c:v>
                </c:pt>
                <c:pt idx="4134">
                  <c:v>1.9532540725210722E-42</c:v>
                </c:pt>
                <c:pt idx="4135">
                  <c:v>5.6959527997586979E-203</c:v>
                </c:pt>
                <c:pt idx="4136">
                  <c:v>3.787455586738348E-125</c:v>
                </c:pt>
                <c:pt idx="4137">
                  <c:v>2.4754732236028782E-19</c:v>
                </c:pt>
                <c:pt idx="4138">
                  <c:v>6.601762035092662E-12</c:v>
                </c:pt>
                <c:pt idx="4139">
                  <c:v>1.4750007843548633E-4</c:v>
                </c:pt>
                <c:pt idx="4140">
                  <c:v>4.1873111678753577E-51</c:v>
                </c:pt>
                <c:pt idx="4141">
                  <c:v>2.8016037273714009E-4</c:v>
                </c:pt>
                <c:pt idx="4142">
                  <c:v>1.4261772070734136E-24</c:v>
                </c:pt>
                <c:pt idx="4143">
                  <c:v>1.3907968081839761E-6</c:v>
                </c:pt>
                <c:pt idx="4144">
                  <c:v>5.3535373747578083E-11</c:v>
                </c:pt>
                <c:pt idx="4145">
                  <c:v>7.4724469249158395E-5</c:v>
                </c:pt>
                <c:pt idx="4146">
                  <c:v>1.4681576984631759E-3</c:v>
                </c:pt>
                <c:pt idx="4147">
                  <c:v>8.7522517616729601E-146</c:v>
                </c:pt>
                <c:pt idx="4148">
                  <c:v>9.3296930592121408E-67</c:v>
                </c:pt>
                <c:pt idx="4149">
                  <c:v>1.2148382806787657E-58</c:v>
                </c:pt>
                <c:pt idx="4150">
                  <c:v>5.7958712313588748E-32</c:v>
                </c:pt>
                <c:pt idx="4151">
                  <c:v>2.3964828564370389E-79</c:v>
                </c:pt>
                <c:pt idx="4152">
                  <c:v>2.2744414454465726E-262</c:v>
                </c:pt>
                <c:pt idx="4153">
                  <c:v>7.4629902793582134E-82</c:v>
                </c:pt>
                <c:pt idx="4154">
                  <c:v>6.295831848337236E-13</c:v>
                </c:pt>
                <c:pt idx="4155">
                  <c:v>2.2684693046629879E-24</c:v>
                </c:pt>
                <c:pt idx="4156">
                  <c:v>3.8529514470155456E-116</c:v>
                </c:pt>
                <c:pt idx="4157">
                  <c:v>1.0036452573582724E-35</c:v>
                </c:pt>
                <c:pt idx="4158">
                  <c:v>1.2946805300767078E-85</c:v>
                </c:pt>
                <c:pt idx="4159">
                  <c:v>4.3814018166856427E-258</c:v>
                </c:pt>
                <c:pt idx="4160">
                  <c:v>2.2054912200112735E-60</c:v>
                </c:pt>
                <c:pt idx="4161">
                  <c:v>8.1449041764230009E-3</c:v>
                </c:pt>
                <c:pt idx="4162">
                  <c:v>4.3072430024452805E-23</c:v>
                </c:pt>
                <c:pt idx="4163">
                  <c:v>6.9288693302866226E-15</c:v>
                </c:pt>
                <c:pt idx="4164">
                  <c:v>6.0172066644977699E-3</c:v>
                </c:pt>
                <c:pt idx="4165">
                  <c:v>1.6427596418586765E-69</c:v>
                </c:pt>
                <c:pt idx="4166">
                  <c:v>3.3361511653554827E-52</c:v>
                </c:pt>
                <c:pt idx="4167">
                  <c:v>0</c:v>
                </c:pt>
                <c:pt idx="4168">
                  <c:v>1.9929056691250335E-19</c:v>
                </c:pt>
                <c:pt idx="4169">
                  <c:v>1.3490321304971307E-43</c:v>
                </c:pt>
                <c:pt idx="4170">
                  <c:v>0.10527315652751877</c:v>
                </c:pt>
                <c:pt idx="4171">
                  <c:v>2.0368665310517585E-28</c:v>
                </c:pt>
                <c:pt idx="4172">
                  <c:v>3.6403137310293057E-76</c:v>
                </c:pt>
                <c:pt idx="4173">
                  <c:v>1.8008142784731691E-47</c:v>
                </c:pt>
                <c:pt idx="4174">
                  <c:v>2.4626033515639059E-7</c:v>
                </c:pt>
                <c:pt idx="4175">
                  <c:v>3.6121198985113625E-67</c:v>
                </c:pt>
                <c:pt idx="4176">
                  <c:v>1.2782156848658148E-4</c:v>
                </c:pt>
                <c:pt idx="4177">
                  <c:v>2.6258735588818101E-79</c:v>
                </c:pt>
                <c:pt idx="4178">
                  <c:v>7.6481024323593845E-20</c:v>
                </c:pt>
                <c:pt idx="4179">
                  <c:v>2.68263884869471E-6</c:v>
                </c:pt>
                <c:pt idx="4180">
                  <c:v>1.2057062974505858E-101</c:v>
                </c:pt>
                <c:pt idx="4181">
                  <c:v>6.401867530273142E-15</c:v>
                </c:pt>
                <c:pt idx="4182">
                  <c:v>5.6311952525394035E-108</c:v>
                </c:pt>
                <c:pt idx="4183">
                  <c:v>2.2024576252093314E-13</c:v>
                </c:pt>
                <c:pt idx="4184">
                  <c:v>3.7422132216348402E-100</c:v>
                </c:pt>
                <c:pt idx="4185">
                  <c:v>2.5134720598554669E-145</c:v>
                </c:pt>
                <c:pt idx="4186">
                  <c:v>7.9397039272976949E-2</c:v>
                </c:pt>
                <c:pt idx="4187">
                  <c:v>0.12879383442819217</c:v>
                </c:pt>
                <c:pt idx="4188">
                  <c:v>1.3410640491422085E-75</c:v>
                </c:pt>
                <c:pt idx="4189">
                  <c:v>5.8726398036915744E-29</c:v>
                </c:pt>
                <c:pt idx="4190">
                  <c:v>3.6024728783991456E-55</c:v>
                </c:pt>
                <c:pt idx="4191">
                  <c:v>3.0149367857830023E-15</c:v>
                </c:pt>
                <c:pt idx="4192">
                  <c:v>0</c:v>
                </c:pt>
                <c:pt idx="4193">
                  <c:v>8.379774467097741E-171</c:v>
                </c:pt>
                <c:pt idx="4194">
                  <c:v>5.9222209963868005E-115</c:v>
                </c:pt>
                <c:pt idx="4195">
                  <c:v>1.5866004587815009E-37</c:v>
                </c:pt>
                <c:pt idx="4196">
                  <c:v>2.3055116793696315E-5</c:v>
                </c:pt>
                <c:pt idx="4197">
                  <c:v>1.0358957548364133E-4</c:v>
                </c:pt>
                <c:pt idx="4198">
                  <c:v>3.0536845451746019E-176</c:v>
                </c:pt>
                <c:pt idx="4199">
                  <c:v>1.9782388951169047E-9</c:v>
                </c:pt>
                <c:pt idx="4200">
                  <c:v>8.088592109587081E-11</c:v>
                </c:pt>
                <c:pt idx="4201">
                  <c:v>3.2511496996397332E-160</c:v>
                </c:pt>
                <c:pt idx="4202">
                  <c:v>1.5409561235857345E-2</c:v>
                </c:pt>
                <c:pt idx="4203">
                  <c:v>1.5251548377593497E-11</c:v>
                </c:pt>
                <c:pt idx="4204">
                  <c:v>2.0575529791734116E-6</c:v>
                </c:pt>
                <c:pt idx="4205">
                  <c:v>2.4626828235307718E-10</c:v>
                </c:pt>
                <c:pt idx="4206">
                  <c:v>1.1072728116642629E-94</c:v>
                </c:pt>
                <c:pt idx="4207">
                  <c:v>1.4790068476317643E-16</c:v>
                </c:pt>
                <c:pt idx="4208">
                  <c:v>2.1572470988204581E-2</c:v>
                </c:pt>
                <c:pt idx="4209">
                  <c:v>5.887638934409396E-154</c:v>
                </c:pt>
                <c:pt idx="4210">
                  <c:v>3.7280706247273463E-51</c:v>
                </c:pt>
                <c:pt idx="4211">
                  <c:v>9.3566310313556708E-2</c:v>
                </c:pt>
                <c:pt idx="4212">
                  <c:v>2.1332008088554933E-15</c:v>
                </c:pt>
                <c:pt idx="4213">
                  <c:v>1.1229878356589794E-110</c:v>
                </c:pt>
                <c:pt idx="4214">
                  <c:v>8.0944366175894553E-3</c:v>
                </c:pt>
                <c:pt idx="4215">
                  <c:v>1.5354096915823995E-5</c:v>
                </c:pt>
                <c:pt idx="4216">
                  <c:v>4.4787584740648857E-13</c:v>
                </c:pt>
                <c:pt idx="4217">
                  <c:v>0.11208786493285113</c:v>
                </c:pt>
                <c:pt idx="4218">
                  <c:v>5.6668386703975983E-8</c:v>
                </c:pt>
                <c:pt idx="4219">
                  <c:v>5.4520222313056616E-4</c:v>
                </c:pt>
                <c:pt idx="4220">
                  <c:v>1.0733515661169645E-5</c:v>
                </c:pt>
                <c:pt idx="4221">
                  <c:v>1.7999155471063631E-3</c:v>
                </c:pt>
                <c:pt idx="4222">
                  <c:v>2.6412560113434908E-97</c:v>
                </c:pt>
                <c:pt idx="4223">
                  <c:v>1.6930468460186244E-2</c:v>
                </c:pt>
                <c:pt idx="4224">
                  <c:v>1.5175165802531983E-69</c:v>
                </c:pt>
                <c:pt idx="4225">
                  <c:v>9.3971461501065905E-52</c:v>
                </c:pt>
                <c:pt idx="4226">
                  <c:v>1.093494988918192E-35</c:v>
                </c:pt>
                <c:pt idx="4227">
                  <c:v>4.4098685761565547E-41</c:v>
                </c:pt>
                <c:pt idx="4228">
                  <c:v>1.0494408852125697E-12</c:v>
                </c:pt>
                <c:pt idx="4229">
                  <c:v>2.8927446954096465E-13</c:v>
                </c:pt>
                <c:pt idx="4230">
                  <c:v>1.7752671621491857E-83</c:v>
                </c:pt>
                <c:pt idx="4231">
                  <c:v>6.7841250013926353E-27</c:v>
                </c:pt>
                <c:pt idx="4232">
                  <c:v>7.9114751296341337E-281</c:v>
                </c:pt>
                <c:pt idx="4233">
                  <c:v>3.0187663020009711E-8</c:v>
                </c:pt>
                <c:pt idx="4234">
                  <c:v>1.36990251726906E-4</c:v>
                </c:pt>
                <c:pt idx="4235">
                  <c:v>2.5836498084952411E-6</c:v>
                </c:pt>
                <c:pt idx="4236">
                  <c:v>9.4624952837411135E-3</c:v>
                </c:pt>
                <c:pt idx="4237">
                  <c:v>1.2206506373691166E-137</c:v>
                </c:pt>
                <c:pt idx="4238">
                  <c:v>1.1130037538684747E-45</c:v>
                </c:pt>
                <c:pt idx="4239">
                  <c:v>3.3398330750411857E-29</c:v>
                </c:pt>
                <c:pt idx="4240">
                  <c:v>2.618069234418097E-191</c:v>
                </c:pt>
                <c:pt idx="4241">
                  <c:v>0.12256776148949493</c:v>
                </c:pt>
                <c:pt idx="4242">
                  <c:v>4.7874755192163151E-28</c:v>
                </c:pt>
                <c:pt idx="4243">
                  <c:v>6.6934321851407333E-94</c:v>
                </c:pt>
                <c:pt idx="4244">
                  <c:v>1.3507592856744141E-150</c:v>
                </c:pt>
                <c:pt idx="4245">
                  <c:v>2.3937472874397763E-26</c:v>
                </c:pt>
                <c:pt idx="4246">
                  <c:v>9.0482512593990094E-2</c:v>
                </c:pt>
                <c:pt idx="4247">
                  <c:v>7.9397039272976949E-2</c:v>
                </c:pt>
                <c:pt idx="4248">
                  <c:v>2.0949285897485081E-24</c:v>
                </c:pt>
                <c:pt idx="4249">
                  <c:v>5.4278443234508621E-192</c:v>
                </c:pt>
                <c:pt idx="4250">
                  <c:v>5.0842809515200357E-17</c:v>
                </c:pt>
                <c:pt idx="4251">
                  <c:v>1.1724679409900113E-3</c:v>
                </c:pt>
                <c:pt idx="4252">
                  <c:v>7.5590297378547309E-83</c:v>
                </c:pt>
                <c:pt idx="4253">
                  <c:v>7.2279174364094726E-119</c:v>
                </c:pt>
                <c:pt idx="4254">
                  <c:v>2.2782489680583485E-72</c:v>
                </c:pt>
                <c:pt idx="4255">
                  <c:v>6.4254351673999765E-33</c:v>
                </c:pt>
                <c:pt idx="4256">
                  <c:v>1.6457783355794456E-3</c:v>
                </c:pt>
                <c:pt idx="4257">
                  <c:v>5.4118104172943061E-168</c:v>
                </c:pt>
                <c:pt idx="4258">
                  <c:v>5.6680692627390936E-38</c:v>
                </c:pt>
                <c:pt idx="4259">
                  <c:v>3.52357329226709E-27</c:v>
                </c:pt>
                <c:pt idx="4260">
                  <c:v>1.5883545260032821E-262</c:v>
                </c:pt>
                <c:pt idx="4261">
                  <c:v>2.1158804787545273E-253</c:v>
                </c:pt>
                <c:pt idx="4262">
                  <c:v>1.9182238464548925E-237</c:v>
                </c:pt>
                <c:pt idx="4263">
                  <c:v>7.2749533782179677E-9</c:v>
                </c:pt>
                <c:pt idx="4264">
                  <c:v>1.8106914928621342E-5</c:v>
                </c:pt>
                <c:pt idx="4265">
                  <c:v>1.3922446111508855E-23</c:v>
                </c:pt>
                <c:pt idx="4266">
                  <c:v>2.0818967286903586E-32</c:v>
                </c:pt>
                <c:pt idx="4267">
                  <c:v>2.4446122436711879E-2</c:v>
                </c:pt>
                <c:pt idx="4268">
                  <c:v>1.4044985502207896E-9</c:v>
                </c:pt>
                <c:pt idx="4269">
                  <c:v>8.9982065622393148E-16</c:v>
                </c:pt>
                <c:pt idx="4270">
                  <c:v>1.1807457799292229E-153</c:v>
                </c:pt>
                <c:pt idx="4271">
                  <c:v>2.3653330080833866E-138</c:v>
                </c:pt>
                <c:pt idx="4272">
                  <c:v>2.7337384477436783E-85</c:v>
                </c:pt>
                <c:pt idx="4273">
                  <c:v>2.507958333763127E-15</c:v>
                </c:pt>
                <c:pt idx="4274">
                  <c:v>5.3963466871703404E-3</c:v>
                </c:pt>
                <c:pt idx="4275">
                  <c:v>1.0185207696846817E-7</c:v>
                </c:pt>
                <c:pt idx="4276">
                  <c:v>2.3314929232282116E-147</c:v>
                </c:pt>
                <c:pt idx="4277">
                  <c:v>1.1313329688801488E-61</c:v>
                </c:pt>
                <c:pt idx="4278">
                  <c:v>1.200000169609531E-33</c:v>
                </c:pt>
                <c:pt idx="4279">
                  <c:v>2.5642659226963471E-2</c:v>
                </c:pt>
                <c:pt idx="4280">
                  <c:v>5.0756470524663525E-66</c:v>
                </c:pt>
                <c:pt idx="4281">
                  <c:v>4.9390321348035593E-147</c:v>
                </c:pt>
                <c:pt idx="4282">
                  <c:v>1.9151953348641725E-38</c:v>
                </c:pt>
                <c:pt idx="4283">
                  <c:v>6.6803339500872689E-36</c:v>
                </c:pt>
                <c:pt idx="4284">
                  <c:v>5.9481632144759183E-2</c:v>
                </c:pt>
                <c:pt idx="4285">
                  <c:v>4.4505005834690239E-83</c:v>
                </c:pt>
                <c:pt idx="4286">
                  <c:v>4.5811847518034021E-189</c:v>
                </c:pt>
                <c:pt idx="4287">
                  <c:v>1.5413333785883594E-12</c:v>
                </c:pt>
                <c:pt idx="4288">
                  <c:v>1.9169627789508961E-70</c:v>
                </c:pt>
                <c:pt idx="4289">
                  <c:v>1.3262687824114866E-226</c:v>
                </c:pt>
                <c:pt idx="4290">
                  <c:v>9.8513739610635231E-42</c:v>
                </c:pt>
                <c:pt idx="4291">
                  <c:v>8.8899756598737245E-47</c:v>
                </c:pt>
                <c:pt idx="4292">
                  <c:v>6.2373403263792079E-124</c:v>
                </c:pt>
                <c:pt idx="4293">
                  <c:v>0.13105058726131286</c:v>
                </c:pt>
                <c:pt idx="4294">
                  <c:v>8.8379090354626028E-43</c:v>
                </c:pt>
                <c:pt idx="4295">
                  <c:v>4.3701161943090584E-5</c:v>
                </c:pt>
                <c:pt idx="4296">
                  <c:v>2.6071553648510776E-21</c:v>
                </c:pt>
                <c:pt idx="4297">
                  <c:v>0.1060197313845796</c:v>
                </c:pt>
                <c:pt idx="4298">
                  <c:v>4.25795791991615E-113</c:v>
                </c:pt>
                <c:pt idx="4299">
                  <c:v>4.8424637152604598E-196</c:v>
                </c:pt>
                <c:pt idx="4300">
                  <c:v>2.5939688335688906E-17</c:v>
                </c:pt>
                <c:pt idx="4301">
                  <c:v>1.4009243553338912E-5</c:v>
                </c:pt>
                <c:pt idx="4302">
                  <c:v>4.9827606108863468E-43</c:v>
                </c:pt>
                <c:pt idx="4303">
                  <c:v>1.4541927103686187E-15</c:v>
                </c:pt>
                <c:pt idx="4304">
                  <c:v>3.5653807968981714E-8</c:v>
                </c:pt>
                <c:pt idx="4305">
                  <c:v>1.594491723428582E-204</c:v>
                </c:pt>
                <c:pt idx="4306">
                  <c:v>1.2647434326915008E-2</c:v>
                </c:pt>
                <c:pt idx="4307">
                  <c:v>3.5074301731017449E-65</c:v>
                </c:pt>
                <c:pt idx="4308">
                  <c:v>1.5386506778343306E-35</c:v>
                </c:pt>
                <c:pt idx="4309">
                  <c:v>7.3188931373790625E-69</c:v>
                </c:pt>
                <c:pt idx="4310">
                  <c:v>3.9212458593454799E-14</c:v>
                </c:pt>
                <c:pt idx="4311">
                  <c:v>5.7436371650414994E-144</c:v>
                </c:pt>
                <c:pt idx="4312">
                  <c:v>3.0959212199404224E-99</c:v>
                </c:pt>
                <c:pt idx="4313">
                  <c:v>3.2459123633331493E-5</c:v>
                </c:pt>
                <c:pt idx="4314">
                  <c:v>0.12993626027566174</c:v>
                </c:pt>
                <c:pt idx="4315">
                  <c:v>4.719079922704434E-168</c:v>
                </c:pt>
                <c:pt idx="4316">
                  <c:v>8.6409878524190186E-17</c:v>
                </c:pt>
                <c:pt idx="4317">
                  <c:v>1.6565088364674577E-76</c:v>
                </c:pt>
                <c:pt idx="4318">
                  <c:v>8.4213481587254882E-64</c:v>
                </c:pt>
                <c:pt idx="4319">
                  <c:v>1.0080013296953026E-70</c:v>
                </c:pt>
                <c:pt idx="4320">
                  <c:v>1.8529812130550465E-72</c:v>
                </c:pt>
                <c:pt idx="4321">
                  <c:v>1.6608705632355901E-21</c:v>
                </c:pt>
                <c:pt idx="4322">
                  <c:v>1.4038762831108942E-18</c:v>
                </c:pt>
                <c:pt idx="4323">
                  <c:v>7.7037176874348625E-192</c:v>
                </c:pt>
                <c:pt idx="4324">
                  <c:v>2.4250982541108336E-21</c:v>
                </c:pt>
                <c:pt idx="4325">
                  <c:v>1.3595454951109501E-14</c:v>
                </c:pt>
                <c:pt idx="4326">
                  <c:v>1.5525862390145636E-149</c:v>
                </c:pt>
                <c:pt idx="4327">
                  <c:v>9.5277647202583346E-28</c:v>
                </c:pt>
                <c:pt idx="4328">
                  <c:v>3.0735181800525051E-41</c:v>
                </c:pt>
                <c:pt idx="4329">
                  <c:v>2.1083529232993397E-18</c:v>
                </c:pt>
                <c:pt idx="4330">
                  <c:v>1.5017030438691593E-33</c:v>
                </c:pt>
                <c:pt idx="4331">
                  <c:v>5.2719473412831493E-66</c:v>
                </c:pt>
                <c:pt idx="4332">
                  <c:v>4.2033800726673593E-41</c:v>
                </c:pt>
                <c:pt idx="4333">
                  <c:v>6.3517458283236192E-66</c:v>
                </c:pt>
                <c:pt idx="4334">
                  <c:v>5.4228533277162906E-57</c:v>
                </c:pt>
                <c:pt idx="4335">
                  <c:v>2.3214465668828746E-21</c:v>
                </c:pt>
                <c:pt idx="4336">
                  <c:v>1.6985522461260214E-103</c:v>
                </c:pt>
                <c:pt idx="4337">
                  <c:v>4.868986875747842E-23</c:v>
                </c:pt>
                <c:pt idx="4338">
                  <c:v>1.2147876226662661E-38</c:v>
                </c:pt>
                <c:pt idx="4339">
                  <c:v>9.2952903530435144E-2</c:v>
                </c:pt>
                <c:pt idx="4340">
                  <c:v>7.4208424943471006E-109</c:v>
                </c:pt>
                <c:pt idx="4341">
                  <c:v>6.1282221460056149E-60</c:v>
                </c:pt>
                <c:pt idx="4342">
                  <c:v>3.4354815122901172E-113</c:v>
                </c:pt>
                <c:pt idx="4343">
                  <c:v>1.1413920871453217E-54</c:v>
                </c:pt>
                <c:pt idx="4344">
                  <c:v>3.2214256210182014E-81</c:v>
                </c:pt>
                <c:pt idx="4345">
                  <c:v>2.3471389514599161E-33</c:v>
                </c:pt>
                <c:pt idx="4346">
                  <c:v>4.3783005242188207E-6</c:v>
                </c:pt>
                <c:pt idx="4347">
                  <c:v>5.0867568997482106E-39</c:v>
                </c:pt>
                <c:pt idx="4348">
                  <c:v>9.9110506428800639E-84</c:v>
                </c:pt>
                <c:pt idx="4349">
                  <c:v>4.3972754599685162E-215</c:v>
                </c:pt>
                <c:pt idx="4350">
                  <c:v>5.5407380278695996E-74</c:v>
                </c:pt>
                <c:pt idx="4351">
                  <c:v>2.0371626089513148E-100</c:v>
                </c:pt>
                <c:pt idx="4352">
                  <c:v>8.7452990938236848E-45</c:v>
                </c:pt>
                <c:pt idx="4353">
                  <c:v>7.7028837873599972E-88</c:v>
                </c:pt>
                <c:pt idx="4354">
                  <c:v>1.1028893843675069E-7</c:v>
                </c:pt>
                <c:pt idx="4355">
                  <c:v>7.8393042307614797E-77</c:v>
                </c:pt>
                <c:pt idx="4356">
                  <c:v>1.1707016272891469E-93</c:v>
                </c:pt>
                <c:pt idx="4357">
                  <c:v>1.4741992874034929E-6</c:v>
                </c:pt>
                <c:pt idx="4358">
                  <c:v>1.0661511519418455E-2</c:v>
                </c:pt>
                <c:pt idx="4359">
                  <c:v>2.6774604510828491E-34</c:v>
                </c:pt>
                <c:pt idx="4360">
                  <c:v>0.10849027140751069</c:v>
                </c:pt>
                <c:pt idx="4361">
                  <c:v>6.1508678093637292E-9</c:v>
                </c:pt>
                <c:pt idx="4362">
                  <c:v>1.673835529527983E-32</c:v>
                </c:pt>
                <c:pt idx="4363">
                  <c:v>0.11921069810002871</c:v>
                </c:pt>
                <c:pt idx="4364">
                  <c:v>1.9101113426167658E-224</c:v>
                </c:pt>
                <c:pt idx="4365">
                  <c:v>2.9265395722349523E-11</c:v>
                </c:pt>
                <c:pt idx="4366">
                  <c:v>3.7158241244493433E-13</c:v>
                </c:pt>
                <c:pt idx="4367">
                  <c:v>3.9726161907996613E-87</c:v>
                </c:pt>
                <c:pt idx="4368">
                  <c:v>6.666229075767226E-12</c:v>
                </c:pt>
                <c:pt idx="4369">
                  <c:v>1.0600457674990981E-173</c:v>
                </c:pt>
                <c:pt idx="4370">
                  <c:v>4.6474137480214229E-20</c:v>
                </c:pt>
                <c:pt idx="4371">
                  <c:v>0</c:v>
                </c:pt>
                <c:pt idx="4372">
                  <c:v>1.8536666450898662E-163</c:v>
                </c:pt>
                <c:pt idx="4373">
                  <c:v>9.7750585875826126E-6</c:v>
                </c:pt>
                <c:pt idx="4374">
                  <c:v>1.1315464813104451E-10</c:v>
                </c:pt>
                <c:pt idx="4375">
                  <c:v>1.4341502840433114E-58</c:v>
                </c:pt>
                <c:pt idx="4376">
                  <c:v>2.259429196912992E-144</c:v>
                </c:pt>
                <c:pt idx="4377">
                  <c:v>2.1713209121234349E-48</c:v>
                </c:pt>
                <c:pt idx="4378">
                  <c:v>1.4892197548890056E-8</c:v>
                </c:pt>
                <c:pt idx="4379">
                  <c:v>2.5225235113741301E-3</c:v>
                </c:pt>
                <c:pt idx="4380">
                  <c:v>2.7469303637848337E-70</c:v>
                </c:pt>
                <c:pt idx="4381">
                  <c:v>2.9807170542284982E-26</c:v>
                </c:pt>
                <c:pt idx="4382">
                  <c:v>1.9750656770357548E-18</c:v>
                </c:pt>
                <c:pt idx="4383">
                  <c:v>8.9104371754029012E-78</c:v>
                </c:pt>
                <c:pt idx="4384">
                  <c:v>0</c:v>
                </c:pt>
                <c:pt idx="4385">
                  <c:v>0</c:v>
                </c:pt>
                <c:pt idx="4386">
                  <c:v>1.469590646122319E-97</c:v>
                </c:pt>
                <c:pt idx="4387">
                  <c:v>7.7023629768771007E-263</c:v>
                </c:pt>
                <c:pt idx="4388">
                  <c:v>1.2492452356616654E-148</c:v>
                </c:pt>
                <c:pt idx="4389">
                  <c:v>2.9735930726504894E-8</c:v>
                </c:pt>
                <c:pt idx="4390">
                  <c:v>1.9924433610972598E-17</c:v>
                </c:pt>
                <c:pt idx="4391">
                  <c:v>4.4239923663176911E-38</c:v>
                </c:pt>
                <c:pt idx="4392">
                  <c:v>6.5473514263876941E-3</c:v>
                </c:pt>
                <c:pt idx="4393">
                  <c:v>6.4748753782437899E-239</c:v>
                </c:pt>
                <c:pt idx="4394">
                  <c:v>4.0765641651881568E-9</c:v>
                </c:pt>
                <c:pt idx="4395">
                  <c:v>7.8363421871343549E-141</c:v>
                </c:pt>
                <c:pt idx="4396">
                  <c:v>4.797606765475893E-3</c:v>
                </c:pt>
                <c:pt idx="4397">
                  <c:v>1.2502482824527527E-161</c:v>
                </c:pt>
                <c:pt idx="4398">
                  <c:v>0</c:v>
                </c:pt>
                <c:pt idx="4399">
                  <c:v>1.323471280207617E-3</c:v>
                </c:pt>
                <c:pt idx="4400">
                  <c:v>6.2832641785102604E-87</c:v>
                </c:pt>
                <c:pt idx="4401">
                  <c:v>9.7682237763781165E-21</c:v>
                </c:pt>
                <c:pt idx="4402">
                  <c:v>5.3609772772833835E-21</c:v>
                </c:pt>
                <c:pt idx="4403">
                  <c:v>3.3872192603011531E-58</c:v>
                </c:pt>
                <c:pt idx="4404">
                  <c:v>7.1754925139904937E-8</c:v>
                </c:pt>
                <c:pt idx="4405">
                  <c:v>1.8656795055506449E-25</c:v>
                </c:pt>
                <c:pt idx="4406">
                  <c:v>8.7477776879371102E-17</c:v>
                </c:pt>
                <c:pt idx="4407">
                  <c:v>3.7841967615840591E-43</c:v>
                </c:pt>
                <c:pt idx="4408">
                  <c:v>3.5605635425973776E-5</c:v>
                </c:pt>
                <c:pt idx="4409">
                  <c:v>4.0822834637340864E-29</c:v>
                </c:pt>
                <c:pt idx="4410">
                  <c:v>8.8181036355921844E-4</c:v>
                </c:pt>
                <c:pt idx="4411">
                  <c:v>1.0845195326235296E-23</c:v>
                </c:pt>
                <c:pt idx="4412">
                  <c:v>6.4263115483438471E-13</c:v>
                </c:pt>
                <c:pt idx="4413">
                  <c:v>7.5870704339202314E-11</c:v>
                </c:pt>
                <c:pt idx="4414">
                  <c:v>5.9322398128666527E-33</c:v>
                </c:pt>
                <c:pt idx="4415">
                  <c:v>1.0408676108617019E-26</c:v>
                </c:pt>
                <c:pt idx="4416">
                  <c:v>1.6399702411758805E-35</c:v>
                </c:pt>
                <c:pt idx="4417">
                  <c:v>2.2744904524945471E-74</c:v>
                </c:pt>
                <c:pt idx="4418">
                  <c:v>6.4264795811202006E-155</c:v>
                </c:pt>
                <c:pt idx="4419">
                  <c:v>2.2061928864179171E-6</c:v>
                </c:pt>
                <c:pt idx="4420">
                  <c:v>2.473899621612098E-14</c:v>
                </c:pt>
                <c:pt idx="4421">
                  <c:v>2.8334576919252877E-26</c:v>
                </c:pt>
                <c:pt idx="4422">
                  <c:v>1.2243526032490957E-11</c:v>
                </c:pt>
                <c:pt idx="4423">
                  <c:v>2.8586446259019781E-181</c:v>
                </c:pt>
                <c:pt idx="4424">
                  <c:v>5.0349542624063215E-2</c:v>
                </c:pt>
                <c:pt idx="4425">
                  <c:v>1.2222034048365644E-4</c:v>
                </c:pt>
                <c:pt idx="4426">
                  <c:v>9.3875029276277162E-116</c:v>
                </c:pt>
                <c:pt idx="4427">
                  <c:v>6.5324715498840971E-79</c:v>
                </c:pt>
                <c:pt idx="4428">
                  <c:v>1.7943100170249644E-2</c:v>
                </c:pt>
                <c:pt idx="4429">
                  <c:v>1.4911435924586397E-7</c:v>
                </c:pt>
                <c:pt idx="4430">
                  <c:v>2.7579881070674815E-36</c:v>
                </c:pt>
                <c:pt idx="4431">
                  <c:v>3.547791519527827E-32</c:v>
                </c:pt>
                <c:pt idx="4432">
                  <c:v>1.4162484236178361E-42</c:v>
                </c:pt>
                <c:pt idx="4433">
                  <c:v>2.375844915900841E-17</c:v>
                </c:pt>
                <c:pt idx="4434">
                  <c:v>7.1603789003530755E-9</c:v>
                </c:pt>
                <c:pt idx="4435">
                  <c:v>8.7367854578483637E-13</c:v>
                </c:pt>
                <c:pt idx="4436">
                  <c:v>5.6822037257016805E-31</c:v>
                </c:pt>
                <c:pt idx="4437">
                  <c:v>7.5790214058391851E-28</c:v>
                </c:pt>
                <c:pt idx="4438">
                  <c:v>1.8276853637416498E-93</c:v>
                </c:pt>
                <c:pt idx="4439">
                  <c:v>3.1006269036102642E-12</c:v>
                </c:pt>
                <c:pt idx="4440">
                  <c:v>2.7291900592279351E-135</c:v>
                </c:pt>
                <c:pt idx="4441">
                  <c:v>5.5511211339968719E-48</c:v>
                </c:pt>
                <c:pt idx="4442">
                  <c:v>2.0109262567538645E-52</c:v>
                </c:pt>
                <c:pt idx="4443">
                  <c:v>5.614044730319642E-14</c:v>
                </c:pt>
                <c:pt idx="4444">
                  <c:v>2.277282434413517E-6</c:v>
                </c:pt>
                <c:pt idx="4445">
                  <c:v>5.2721657714801495E-287</c:v>
                </c:pt>
                <c:pt idx="4446">
                  <c:v>1.0816301834344307E-10</c:v>
                </c:pt>
                <c:pt idx="4447">
                  <c:v>9.2849496393949904E-2</c:v>
                </c:pt>
                <c:pt idx="4448">
                  <c:v>4.8175361155807032E-4</c:v>
                </c:pt>
                <c:pt idx="4449">
                  <c:v>1.3134156045741058E-199</c:v>
                </c:pt>
                <c:pt idx="4450">
                  <c:v>2.5871421401840375E-99</c:v>
                </c:pt>
                <c:pt idx="4451">
                  <c:v>3.6750604509673717E-143</c:v>
                </c:pt>
                <c:pt idx="4452">
                  <c:v>0.11368483961311879</c:v>
                </c:pt>
                <c:pt idx="4453">
                  <c:v>5.2860563284170151E-7</c:v>
                </c:pt>
                <c:pt idx="4454">
                  <c:v>1.5035394295427061E-44</c:v>
                </c:pt>
                <c:pt idx="4455">
                  <c:v>0</c:v>
                </c:pt>
                <c:pt idx="4456">
                  <c:v>7.2506187557391989E-26</c:v>
                </c:pt>
                <c:pt idx="4457">
                  <c:v>6.25044011604741E-9</c:v>
                </c:pt>
                <c:pt idx="4458">
                  <c:v>3.3641902104804344E-93</c:v>
                </c:pt>
                <c:pt idx="4459">
                  <c:v>5.2244114050506823E-10</c:v>
                </c:pt>
                <c:pt idx="4460">
                  <c:v>5.7735194160045754E-50</c:v>
                </c:pt>
                <c:pt idx="4461">
                  <c:v>4.1876259981421982E-19</c:v>
                </c:pt>
                <c:pt idx="4462">
                  <c:v>4.9578142604674885E-8</c:v>
                </c:pt>
                <c:pt idx="4463">
                  <c:v>7.4574350774260709E-2</c:v>
                </c:pt>
                <c:pt idx="4464">
                  <c:v>1.0894188715131459E-3</c:v>
                </c:pt>
                <c:pt idx="4465">
                  <c:v>5.486749184489618E-3</c:v>
                </c:pt>
                <c:pt idx="4466">
                  <c:v>5.1842425941668342E-3</c:v>
                </c:pt>
                <c:pt idx="4467">
                  <c:v>2.4938278371918888E-109</c:v>
                </c:pt>
                <c:pt idx="4468">
                  <c:v>6.6509507257774053E-10</c:v>
                </c:pt>
                <c:pt idx="4469">
                  <c:v>2.021788458025932E-278</c:v>
                </c:pt>
                <c:pt idx="4470">
                  <c:v>1.2629580268313847E-47</c:v>
                </c:pt>
                <c:pt idx="4471">
                  <c:v>1.5909102855874676E-16</c:v>
                </c:pt>
                <c:pt idx="4472">
                  <c:v>8.1261995461030602E-50</c:v>
                </c:pt>
                <c:pt idx="4473">
                  <c:v>1.800647281505581E-57</c:v>
                </c:pt>
                <c:pt idx="4474">
                  <c:v>7.8814843424705572E-61</c:v>
                </c:pt>
                <c:pt idx="4475">
                  <c:v>1.3629008427240359E-25</c:v>
                </c:pt>
                <c:pt idx="4476">
                  <c:v>1.5718350771661606E-47</c:v>
                </c:pt>
                <c:pt idx="4477">
                  <c:v>1.0720110223961821E-34</c:v>
                </c:pt>
                <c:pt idx="4478">
                  <c:v>8.528688720154765E-9</c:v>
                </c:pt>
                <c:pt idx="4479">
                  <c:v>0</c:v>
                </c:pt>
                <c:pt idx="4480">
                  <c:v>1.061495421850833E-118</c:v>
                </c:pt>
                <c:pt idx="4481">
                  <c:v>2.1535336085645049E-22</c:v>
                </c:pt>
                <c:pt idx="4482">
                  <c:v>6.5587501152317829E-7</c:v>
                </c:pt>
                <c:pt idx="4483">
                  <c:v>1.8649855300176501E-55</c:v>
                </c:pt>
                <c:pt idx="4484">
                  <c:v>3.0704446861618773E-54</c:v>
                </c:pt>
                <c:pt idx="4485">
                  <c:v>3.0194152422079827E-85</c:v>
                </c:pt>
                <c:pt idx="4486">
                  <c:v>1.3892694748334752E-65</c:v>
                </c:pt>
                <c:pt idx="4487">
                  <c:v>3.3457004518706255E-45</c:v>
                </c:pt>
                <c:pt idx="4488">
                  <c:v>1.0724616986104409E-2</c:v>
                </c:pt>
                <c:pt idx="4489">
                  <c:v>3.8947863006892421E-118</c:v>
                </c:pt>
                <c:pt idx="4490">
                  <c:v>6.1027980216167918E-10</c:v>
                </c:pt>
                <c:pt idx="4491">
                  <c:v>7.0116804561577301E-26</c:v>
                </c:pt>
                <c:pt idx="4492">
                  <c:v>3.2155944291262451E-23</c:v>
                </c:pt>
                <c:pt idx="4493">
                  <c:v>6.939132117976028E-28</c:v>
                </c:pt>
                <c:pt idx="4494">
                  <c:v>4.7386630392211048E-41</c:v>
                </c:pt>
                <c:pt idx="4495">
                  <c:v>1.9553246060390946E-33</c:v>
                </c:pt>
                <c:pt idx="4496">
                  <c:v>5.5497568114986092E-26</c:v>
                </c:pt>
                <c:pt idx="4497">
                  <c:v>5.5933863279210709E-111</c:v>
                </c:pt>
                <c:pt idx="4498">
                  <c:v>2.0934665492846945E-25</c:v>
                </c:pt>
                <c:pt idx="4499">
                  <c:v>1.7601330469639443E-5</c:v>
                </c:pt>
                <c:pt idx="4500">
                  <c:v>1.3443869896701864E-14</c:v>
                </c:pt>
                <c:pt idx="4501">
                  <c:v>6.9322041999033927E-49</c:v>
                </c:pt>
                <c:pt idx="4502">
                  <c:v>4.3200043721655224E-71</c:v>
                </c:pt>
                <c:pt idx="4503">
                  <c:v>9.2213467291953291E-169</c:v>
                </c:pt>
                <c:pt idx="4504">
                  <c:v>0.10991688740281762</c:v>
                </c:pt>
                <c:pt idx="4505">
                  <c:v>4.7708880018148298E-100</c:v>
                </c:pt>
                <c:pt idx="4506">
                  <c:v>4.3683659065007146E-11</c:v>
                </c:pt>
                <c:pt idx="4507">
                  <c:v>1.4622905352887634E-3</c:v>
                </c:pt>
                <c:pt idx="4508">
                  <c:v>1.8765982758166343E-14</c:v>
                </c:pt>
                <c:pt idx="4509">
                  <c:v>1.0739457754725489E-43</c:v>
                </c:pt>
                <c:pt idx="4510">
                  <c:v>8.6774495661577632E-86</c:v>
                </c:pt>
                <c:pt idx="4511">
                  <c:v>2.7992014469789603E-5</c:v>
                </c:pt>
                <c:pt idx="4512">
                  <c:v>1.4228474098893957E-28</c:v>
                </c:pt>
                <c:pt idx="4513">
                  <c:v>5.4620931073170135E-29</c:v>
                </c:pt>
                <c:pt idx="4514">
                  <c:v>4.9599813778154589E-28</c:v>
                </c:pt>
                <c:pt idx="4515">
                  <c:v>2.8255371809865911E-142</c:v>
                </c:pt>
                <c:pt idx="4516">
                  <c:v>4.3101294679793887E-18</c:v>
                </c:pt>
                <c:pt idx="4517">
                  <c:v>4.0103230317211096E-5</c:v>
                </c:pt>
                <c:pt idx="4518">
                  <c:v>6.0905693265191679E-29</c:v>
                </c:pt>
                <c:pt idx="4519">
                  <c:v>5.2369532203685601E-5</c:v>
                </c:pt>
                <c:pt idx="4520">
                  <c:v>3.8718220225470038E-218</c:v>
                </c:pt>
                <c:pt idx="4521">
                  <c:v>5.8091310799941162E-86</c:v>
                </c:pt>
                <c:pt idx="4522">
                  <c:v>3.7134782927997377E-191</c:v>
                </c:pt>
                <c:pt idx="4523">
                  <c:v>1.588835577120038E-5</c:v>
                </c:pt>
                <c:pt idx="4524">
                  <c:v>2.576480084558461E-5</c:v>
                </c:pt>
                <c:pt idx="4525">
                  <c:v>5.2575541532166699E-23</c:v>
                </c:pt>
                <c:pt idx="4526">
                  <c:v>6.0030011059073471E-4</c:v>
                </c:pt>
                <c:pt idx="4527">
                  <c:v>2.4897883887021613E-31</c:v>
                </c:pt>
                <c:pt idx="4528">
                  <c:v>0</c:v>
                </c:pt>
                <c:pt idx="4529">
                  <c:v>7.8705015768668549E-3</c:v>
                </c:pt>
                <c:pt idx="4530">
                  <c:v>5.2193739804202399E-15</c:v>
                </c:pt>
                <c:pt idx="4531">
                  <c:v>8.1449041764230009E-3</c:v>
                </c:pt>
                <c:pt idx="4532">
                  <c:v>0.12762366257289434</c:v>
                </c:pt>
                <c:pt idx="4533">
                  <c:v>1.7477808727657754E-2</c:v>
                </c:pt>
                <c:pt idx="4534">
                  <c:v>1.3686287510660306E-2</c:v>
                </c:pt>
                <c:pt idx="4535">
                  <c:v>7.9906941811408446E-28</c:v>
                </c:pt>
                <c:pt idx="4536">
                  <c:v>4.7288073521100457E-68</c:v>
                </c:pt>
                <c:pt idx="4537">
                  <c:v>2.6145262554242869E-56</c:v>
                </c:pt>
                <c:pt idx="4538">
                  <c:v>9.4178023294737817E-2</c:v>
                </c:pt>
                <c:pt idx="4539">
                  <c:v>1.4089974932617771E-47</c:v>
                </c:pt>
                <c:pt idx="4540">
                  <c:v>5.8466092581160186E-15</c:v>
                </c:pt>
                <c:pt idx="4541">
                  <c:v>1.2144517096042349E-22</c:v>
                </c:pt>
                <c:pt idx="4542">
                  <c:v>3.0023514304788463E-129</c:v>
                </c:pt>
                <c:pt idx="4543">
                  <c:v>5.2379864629125426E-93</c:v>
                </c:pt>
                <c:pt idx="4544">
                  <c:v>0.13087173657457793</c:v>
                </c:pt>
                <c:pt idx="4545">
                  <c:v>9.1333340549082078E-305</c:v>
                </c:pt>
                <c:pt idx="4546">
                  <c:v>1.3907968081839761E-6</c:v>
                </c:pt>
                <c:pt idx="4547">
                  <c:v>1.9693586793149553E-43</c:v>
                </c:pt>
                <c:pt idx="4548">
                  <c:v>1.7339400823163941E-2</c:v>
                </c:pt>
                <c:pt idx="4549">
                  <c:v>6.7938378044822306E-2</c:v>
                </c:pt>
                <c:pt idx="4550">
                  <c:v>1.7605649238301696E-9</c:v>
                </c:pt>
                <c:pt idx="4551">
                  <c:v>0.13168741776852114</c:v>
                </c:pt>
                <c:pt idx="4552">
                  <c:v>4.7874755192163151E-28</c:v>
                </c:pt>
                <c:pt idx="4553">
                  <c:v>1.5204150149727079E-24</c:v>
                </c:pt>
                <c:pt idx="4554">
                  <c:v>1.8726667268638681E-24</c:v>
                </c:pt>
                <c:pt idx="4555">
                  <c:v>3.7276677634790656E-9</c:v>
                </c:pt>
                <c:pt idx="4556">
                  <c:v>5.2943816637338936E-2</c:v>
                </c:pt>
                <c:pt idx="4557">
                  <c:v>1.7764655707066622E-169</c:v>
                </c:pt>
                <c:pt idx="4558">
                  <c:v>7.5017710343820582E-72</c:v>
                </c:pt>
                <c:pt idx="4559">
                  <c:v>9.3615158747479701E-28</c:v>
                </c:pt>
                <c:pt idx="4560">
                  <c:v>8.2437307238200449E-57</c:v>
                </c:pt>
                <c:pt idx="4561">
                  <c:v>1.4057437110424612E-52</c:v>
                </c:pt>
                <c:pt idx="4562">
                  <c:v>2.4472133399399367E-30</c:v>
                </c:pt>
                <c:pt idx="4563">
                  <c:v>6.7901148115566878E-47</c:v>
                </c:pt>
                <c:pt idx="4564">
                  <c:v>1.2743444214585489E-24</c:v>
                </c:pt>
                <c:pt idx="4565">
                  <c:v>2.2059886933312879E-126</c:v>
                </c:pt>
                <c:pt idx="4566">
                  <c:v>0.1329631954498762</c:v>
                </c:pt>
                <c:pt idx="4567">
                  <c:v>8.6284172609503177E-5</c:v>
                </c:pt>
                <c:pt idx="4568">
                  <c:v>4.433882201924892E-70</c:v>
                </c:pt>
                <c:pt idx="4569">
                  <c:v>1.5034541565728506E-3</c:v>
                </c:pt>
                <c:pt idx="4570">
                  <c:v>4.4871257205486409E-34</c:v>
                </c:pt>
                <c:pt idx="4571">
                  <c:v>2.8262717047882063E-201</c:v>
                </c:pt>
                <c:pt idx="4572">
                  <c:v>1.261194817889053E-2</c:v>
                </c:pt>
                <c:pt idx="4573">
                  <c:v>8.0103436308778058E-8</c:v>
                </c:pt>
                <c:pt idx="4574">
                  <c:v>3.9967589067387726E-162</c:v>
                </c:pt>
                <c:pt idx="4575">
                  <c:v>5.6670607988065268E-65</c:v>
                </c:pt>
                <c:pt idx="4576">
                  <c:v>7.8755289595090429E-105</c:v>
                </c:pt>
                <c:pt idx="4577">
                  <c:v>5.8753698558190853E-220</c:v>
                </c:pt>
                <c:pt idx="4578">
                  <c:v>2.8836044577687305E-233</c:v>
                </c:pt>
                <c:pt idx="4579">
                  <c:v>9.2196275359618702E-5</c:v>
                </c:pt>
                <c:pt idx="4580">
                  <c:v>8.6385822598481407E-6</c:v>
                </c:pt>
                <c:pt idx="4581">
                  <c:v>7.2841495372708589E-31</c:v>
                </c:pt>
                <c:pt idx="4582">
                  <c:v>8.526725241526467E-4</c:v>
                </c:pt>
                <c:pt idx="4583">
                  <c:v>3.6974478044326312E-2</c:v>
                </c:pt>
                <c:pt idx="4584">
                  <c:v>5.091827136865919E-41</c:v>
                </c:pt>
                <c:pt idx="4585">
                  <c:v>2.0291588169151818E-40</c:v>
                </c:pt>
                <c:pt idx="4586">
                  <c:v>6.0456549256316443E-85</c:v>
                </c:pt>
                <c:pt idx="4587">
                  <c:v>1.5058921871149645E-80</c:v>
                </c:pt>
                <c:pt idx="4588">
                  <c:v>1.5886989949383406E-3</c:v>
                </c:pt>
                <c:pt idx="4589">
                  <c:v>7.7822111269400918E-2</c:v>
                </c:pt>
                <c:pt idx="4590">
                  <c:v>1.1806106770500341E-125</c:v>
                </c:pt>
                <c:pt idx="4591">
                  <c:v>5.4741140082113659E-33</c:v>
                </c:pt>
                <c:pt idx="4592">
                  <c:v>4.0263518875845235E-10</c:v>
                </c:pt>
                <c:pt idx="4593">
                  <c:v>9.1023260110479595E-50</c:v>
                </c:pt>
                <c:pt idx="4594">
                  <c:v>3.8303933771970354E-35</c:v>
                </c:pt>
                <c:pt idx="4595">
                  <c:v>4.3185516245512719E-16</c:v>
                </c:pt>
                <c:pt idx="4596">
                  <c:v>1.0837638473010818E-38</c:v>
                </c:pt>
                <c:pt idx="4597">
                  <c:v>9.9578762851610728E-3</c:v>
                </c:pt>
                <c:pt idx="4598">
                  <c:v>1.5244652280651096E-8</c:v>
                </c:pt>
                <c:pt idx="4599">
                  <c:v>1.3131023442019371E-143</c:v>
                </c:pt>
                <c:pt idx="4600">
                  <c:v>2.1863591762837351E-22</c:v>
                </c:pt>
                <c:pt idx="4601">
                  <c:v>3.8410221576160562E-300</c:v>
                </c:pt>
                <c:pt idx="4602">
                  <c:v>0.1084005843636181</c:v>
                </c:pt>
                <c:pt idx="4603">
                  <c:v>2.0746893729967773E-3</c:v>
                </c:pt>
                <c:pt idx="4604">
                  <c:v>6.1505156774714516E-6</c:v>
                </c:pt>
                <c:pt idx="4605">
                  <c:v>2.7469303637848337E-70</c:v>
                </c:pt>
                <c:pt idx="4606">
                  <c:v>3.579244474092886E-116</c:v>
                </c:pt>
                <c:pt idx="4607">
                  <c:v>8.108523871868697E-52</c:v>
                </c:pt>
                <c:pt idx="4608">
                  <c:v>4.9378799306958829E-109</c:v>
                </c:pt>
                <c:pt idx="4609">
                  <c:v>1.2097389007804044E-144</c:v>
                </c:pt>
                <c:pt idx="4610">
                  <c:v>4.3168453903468887E-10</c:v>
                </c:pt>
                <c:pt idx="4611">
                  <c:v>2.4140636580406628E-62</c:v>
                </c:pt>
                <c:pt idx="4612">
                  <c:v>3.4390566575341801E-49</c:v>
                </c:pt>
                <c:pt idx="4613">
                  <c:v>2.8243197501073577E-49</c:v>
                </c:pt>
                <c:pt idx="4614">
                  <c:v>4.6071599239296317E-178</c:v>
                </c:pt>
                <c:pt idx="4615">
                  <c:v>4.8961877839376227E-22</c:v>
                </c:pt>
                <c:pt idx="4616">
                  <c:v>2.6447338407984369E-45</c:v>
                </c:pt>
                <c:pt idx="4617">
                  <c:v>8.5399735942255045E-164</c:v>
                </c:pt>
                <c:pt idx="4618">
                  <c:v>5.2365320003250077E-3</c:v>
                </c:pt>
                <c:pt idx="4619">
                  <c:v>2.2024576252093314E-13</c:v>
                </c:pt>
                <c:pt idx="4620">
                  <c:v>2.4094870717893839E-2</c:v>
                </c:pt>
                <c:pt idx="4621">
                  <c:v>2.656637215083806E-15</c:v>
                </c:pt>
                <c:pt idx="4622">
                  <c:v>1.0645012353237049E-6</c:v>
                </c:pt>
                <c:pt idx="4623">
                  <c:v>4.4880774677160439E-52</c:v>
                </c:pt>
                <c:pt idx="4624">
                  <c:v>1.5811705859450763E-20</c:v>
                </c:pt>
                <c:pt idx="4625">
                  <c:v>6.291062822090939E-74</c:v>
                </c:pt>
                <c:pt idx="4626">
                  <c:v>6.9244132455533694E-11</c:v>
                </c:pt>
                <c:pt idx="4627">
                  <c:v>1.802789824152573E-33</c:v>
                </c:pt>
                <c:pt idx="4628">
                  <c:v>4.4454752734948504E-4</c:v>
                </c:pt>
                <c:pt idx="4629">
                  <c:v>4.1299553726325352E-248</c:v>
                </c:pt>
                <c:pt idx="4630">
                  <c:v>2.2659948820499635E-52</c:v>
                </c:pt>
                <c:pt idx="4631">
                  <c:v>8.272296408462638E-238</c:v>
                </c:pt>
                <c:pt idx="4632">
                  <c:v>4.7485498995460137E-11</c:v>
                </c:pt>
                <c:pt idx="4633">
                  <c:v>1.3457487856290523E-86</c:v>
                </c:pt>
                <c:pt idx="4634">
                  <c:v>6.899949393371591E-59</c:v>
                </c:pt>
                <c:pt idx="4635">
                  <c:v>3.8807673811634062E-170</c:v>
                </c:pt>
                <c:pt idx="4636">
                  <c:v>4.0713266857374419E-2</c:v>
                </c:pt>
                <c:pt idx="4637">
                  <c:v>6.9534714056665621E-4</c:v>
                </c:pt>
                <c:pt idx="4638">
                  <c:v>3.557913513938217E-84</c:v>
                </c:pt>
                <c:pt idx="4639">
                  <c:v>0.1329631954498762</c:v>
                </c:pt>
                <c:pt idx="4640">
                  <c:v>3.2430890401821687E-33</c:v>
                </c:pt>
                <c:pt idx="4641">
                  <c:v>2.0444806954189883E-164</c:v>
                </c:pt>
                <c:pt idx="4642">
                  <c:v>8.1279989931132132E-8</c:v>
                </c:pt>
                <c:pt idx="4643">
                  <c:v>0</c:v>
                </c:pt>
                <c:pt idx="4644">
                  <c:v>5.7640354044925059E-135</c:v>
                </c:pt>
                <c:pt idx="4645">
                  <c:v>1.0568301492882456E-74</c:v>
                </c:pt>
                <c:pt idx="4646">
                  <c:v>5.2571841235617695E-33</c:v>
                </c:pt>
                <c:pt idx="4647">
                  <c:v>1.241170233118653E-5</c:v>
                </c:pt>
                <c:pt idx="4648">
                  <c:v>1.0280608666069827E-158</c:v>
                </c:pt>
                <c:pt idx="4649">
                  <c:v>2.7898391388270299E-2</c:v>
                </c:pt>
                <c:pt idx="4650">
                  <c:v>1.3248207362203441E-12</c:v>
                </c:pt>
                <c:pt idx="4651">
                  <c:v>1.3008593919295472E-28</c:v>
                </c:pt>
                <c:pt idx="4652">
                  <c:v>0</c:v>
                </c:pt>
                <c:pt idx="4653">
                  <c:v>7.582977695164185E-2</c:v>
                </c:pt>
                <c:pt idx="4654">
                  <c:v>1.6007089084549251E-41</c:v>
                </c:pt>
                <c:pt idx="4655">
                  <c:v>2.4478374103185917E-27</c:v>
                </c:pt>
                <c:pt idx="4656">
                  <c:v>2.9878393484044873E-2</c:v>
                </c:pt>
                <c:pt idx="4657">
                  <c:v>6.3183955370165971E-11</c:v>
                </c:pt>
                <c:pt idx="4658">
                  <c:v>6.2739578776954551E-17</c:v>
                </c:pt>
                <c:pt idx="4659">
                  <c:v>1.4282167429256309E-9</c:v>
                </c:pt>
                <c:pt idx="4660">
                  <c:v>4.3699973980072938E-7</c:v>
                </c:pt>
                <c:pt idx="4661">
                  <c:v>3.1117772140332701E-8</c:v>
                </c:pt>
                <c:pt idx="4662">
                  <c:v>2.8894851372709008E-37</c:v>
                </c:pt>
                <c:pt idx="4663">
                  <c:v>1.5268818821292148E-30</c:v>
                </c:pt>
                <c:pt idx="4664">
                  <c:v>3.1431171404581129E-52</c:v>
                </c:pt>
                <c:pt idx="4665">
                  <c:v>3.8611461861799796E-3</c:v>
                </c:pt>
                <c:pt idx="4666">
                  <c:v>1.0151844015393976E-4</c:v>
                </c:pt>
                <c:pt idx="4667">
                  <c:v>5.9284616007983442E-45</c:v>
                </c:pt>
                <c:pt idx="4668">
                  <c:v>9.6896606130749333E-25</c:v>
                </c:pt>
                <c:pt idx="4669">
                  <c:v>0.12678603882425768</c:v>
                </c:pt>
                <c:pt idx="4670">
                  <c:v>2.1251377858111591E-2</c:v>
                </c:pt>
                <c:pt idx="4671">
                  <c:v>1.2880181124739157E-30</c:v>
                </c:pt>
                <c:pt idx="4672">
                  <c:v>5.4894166960500577E-269</c:v>
                </c:pt>
                <c:pt idx="4673">
                  <c:v>1.3420129074185753E-90</c:v>
                </c:pt>
                <c:pt idx="4674">
                  <c:v>1.2499069089955594E-131</c:v>
                </c:pt>
                <c:pt idx="4675">
                  <c:v>3.9335796129863868E-20</c:v>
                </c:pt>
                <c:pt idx="4676">
                  <c:v>6.519374508579095E-224</c:v>
                </c:pt>
                <c:pt idx="4677">
                  <c:v>1.5441925953768506E-78</c:v>
                </c:pt>
                <c:pt idx="4678">
                  <c:v>1.6565088364674577E-76</c:v>
                </c:pt>
                <c:pt idx="4679">
                  <c:v>5.3944745760581032E-98</c:v>
                </c:pt>
                <c:pt idx="4680">
                  <c:v>2.4928478239990624E-123</c:v>
                </c:pt>
                <c:pt idx="4681">
                  <c:v>6.9852650361639449E-63</c:v>
                </c:pt>
                <c:pt idx="4682">
                  <c:v>5.7469725751342626E-3</c:v>
                </c:pt>
                <c:pt idx="4683">
                  <c:v>2.5838338784901402E-66</c:v>
                </c:pt>
                <c:pt idx="4684">
                  <c:v>7.3843173498601533E-2</c:v>
                </c:pt>
                <c:pt idx="4685">
                  <c:v>1.0376949643760491E-80</c:v>
                </c:pt>
                <c:pt idx="4686">
                  <c:v>0</c:v>
                </c:pt>
                <c:pt idx="4687">
                  <c:v>0</c:v>
                </c:pt>
                <c:pt idx="4688">
                  <c:v>1.4266915078013049E-11</c:v>
                </c:pt>
                <c:pt idx="4689">
                  <c:v>6.0931110695703594E-102</c:v>
                </c:pt>
                <c:pt idx="4690">
                  <c:v>4.1463250443394796E-18</c:v>
                </c:pt>
                <c:pt idx="4691">
                  <c:v>4.0142956192271637E-2</c:v>
                </c:pt>
                <c:pt idx="4692">
                  <c:v>3.8823836435319773E-9</c:v>
                </c:pt>
                <c:pt idx="4693">
                  <c:v>1.9236775532563367E-69</c:v>
                </c:pt>
                <c:pt idx="4694">
                  <c:v>4.0876895164936984E-2</c:v>
                </c:pt>
                <c:pt idx="4695">
                  <c:v>0</c:v>
                </c:pt>
                <c:pt idx="4696">
                  <c:v>1.5251548377593497E-11</c:v>
                </c:pt>
                <c:pt idx="4697">
                  <c:v>2.100959128058629E-44</c:v>
                </c:pt>
                <c:pt idx="4698">
                  <c:v>1.1238850254807243E-2</c:v>
                </c:pt>
                <c:pt idx="4699">
                  <c:v>4.3973337234863435E-2</c:v>
                </c:pt>
                <c:pt idx="4700">
                  <c:v>1.4489106641162942E-197</c:v>
                </c:pt>
                <c:pt idx="4701">
                  <c:v>3.6122904429695186E-19</c:v>
                </c:pt>
                <c:pt idx="4702">
                  <c:v>0.11318542949781092</c:v>
                </c:pt>
                <c:pt idx="4703">
                  <c:v>3.2645349716682267E-4</c:v>
                </c:pt>
                <c:pt idx="4704">
                  <c:v>7.1350759789848909E-12</c:v>
                </c:pt>
                <c:pt idx="4705">
                  <c:v>1.6451921519251284E-66</c:v>
                </c:pt>
                <c:pt idx="4706">
                  <c:v>2.029007184723107E-35</c:v>
                </c:pt>
                <c:pt idx="4707">
                  <c:v>2.2659948820499635E-52</c:v>
                </c:pt>
                <c:pt idx="4708">
                  <c:v>1.2514086661269922E-89</c:v>
                </c:pt>
                <c:pt idx="4709">
                  <c:v>1.2344499463115828E-4</c:v>
                </c:pt>
                <c:pt idx="4710">
                  <c:v>1.7520069909058965E-15</c:v>
                </c:pt>
                <c:pt idx="4711">
                  <c:v>0.11434370980102967</c:v>
                </c:pt>
                <c:pt idx="4712">
                  <c:v>1.2139013863312718E-172</c:v>
                </c:pt>
                <c:pt idx="4713">
                  <c:v>0.11719586334040566</c:v>
                </c:pt>
                <c:pt idx="4714">
                  <c:v>2.9132011300009662E-15</c:v>
                </c:pt>
                <c:pt idx="4715">
                  <c:v>8.2733104434382756E-19</c:v>
                </c:pt>
                <c:pt idx="4716">
                  <c:v>7.1205402910534502E-13</c:v>
                </c:pt>
                <c:pt idx="4717">
                  <c:v>4.6738573241708108E-203</c:v>
                </c:pt>
                <c:pt idx="4718">
                  <c:v>0.11999827375969542</c:v>
                </c:pt>
                <c:pt idx="4719">
                  <c:v>1.1112324960152609E-10</c:v>
                </c:pt>
                <c:pt idx="4720">
                  <c:v>1.3931035861284636E-49</c:v>
                </c:pt>
                <c:pt idx="4721">
                  <c:v>4.4583776231947512E-20</c:v>
                </c:pt>
                <c:pt idx="4722">
                  <c:v>0.13295374534783713</c:v>
                </c:pt>
                <c:pt idx="4723">
                  <c:v>9.0974068425758569E-21</c:v>
                </c:pt>
                <c:pt idx="4724">
                  <c:v>4.569924893005045E-223</c:v>
                </c:pt>
                <c:pt idx="4725">
                  <c:v>1.4519009128821608E-101</c:v>
                </c:pt>
                <c:pt idx="4726">
                  <c:v>4.0534890114886593E-7</c:v>
                </c:pt>
                <c:pt idx="4727">
                  <c:v>2.4860751719783306E-2</c:v>
                </c:pt>
                <c:pt idx="4728">
                  <c:v>1.8640178144937183E-83</c:v>
                </c:pt>
                <c:pt idx="4729">
                  <c:v>4.42304078030933E-2</c:v>
                </c:pt>
                <c:pt idx="4730">
                  <c:v>2.8525170942277918E-69</c:v>
                </c:pt>
                <c:pt idx="4731">
                  <c:v>7.8881697250299168E-13</c:v>
                </c:pt>
                <c:pt idx="4732">
                  <c:v>2.0538651809030997E-18</c:v>
                </c:pt>
                <c:pt idx="4733">
                  <c:v>1.3637441536213222E-17</c:v>
                </c:pt>
                <c:pt idx="4734">
                  <c:v>7.2904476872839075E-2</c:v>
                </c:pt>
                <c:pt idx="4735">
                  <c:v>2.4658813043160133E-67</c:v>
                </c:pt>
                <c:pt idx="4736">
                  <c:v>2.1479105149999304E-107</c:v>
                </c:pt>
                <c:pt idx="4737">
                  <c:v>3.4313845156355715E-34</c:v>
                </c:pt>
                <c:pt idx="4738">
                  <c:v>1.3797971925211043E-59</c:v>
                </c:pt>
                <c:pt idx="4739">
                  <c:v>2.9256274081659792E-178</c:v>
                </c:pt>
                <c:pt idx="4740">
                  <c:v>8.2969152947481514E-2</c:v>
                </c:pt>
                <c:pt idx="4741">
                  <c:v>3.3457004518706255E-45</c:v>
                </c:pt>
                <c:pt idx="4742">
                  <c:v>9.0464220176034937E-61</c:v>
                </c:pt>
                <c:pt idx="4743">
                  <c:v>9.4054536001678974E-3</c:v>
                </c:pt>
                <c:pt idx="4744">
                  <c:v>6.5662192484640703E-46</c:v>
                </c:pt>
                <c:pt idx="4745">
                  <c:v>4.5525390175462227E-2</c:v>
                </c:pt>
                <c:pt idx="4746">
                  <c:v>4.2794464074610033E-10</c:v>
                </c:pt>
                <c:pt idx="4747">
                  <c:v>2.1601529952961065E-130</c:v>
                </c:pt>
                <c:pt idx="4748">
                  <c:v>3.585831305771857E-147</c:v>
                </c:pt>
                <c:pt idx="4749">
                  <c:v>4.4059020752777515E-177</c:v>
                </c:pt>
                <c:pt idx="4750">
                  <c:v>2.0042503082488613E-5</c:v>
                </c:pt>
                <c:pt idx="4751">
                  <c:v>6.7608655772341464E-128</c:v>
                </c:pt>
                <c:pt idx="4752">
                  <c:v>1.6550661733057379E-109</c:v>
                </c:pt>
                <c:pt idx="4753">
                  <c:v>4.6076741004319173E-4</c:v>
                </c:pt>
                <c:pt idx="4754">
                  <c:v>1.1807172941436657E-2</c:v>
                </c:pt>
                <c:pt idx="4755">
                  <c:v>3.7778091551120459E-6</c:v>
                </c:pt>
                <c:pt idx="4756">
                  <c:v>2.0800610995273687E-288</c:v>
                </c:pt>
                <c:pt idx="4757">
                  <c:v>5.2370639724893945E-127</c:v>
                </c:pt>
                <c:pt idx="4758">
                  <c:v>1.9313323122000073E-16</c:v>
                </c:pt>
                <c:pt idx="4759">
                  <c:v>2.5308561977622112E-180</c:v>
                </c:pt>
                <c:pt idx="4760">
                  <c:v>7.1951240874502347E-165</c:v>
                </c:pt>
                <c:pt idx="4761">
                  <c:v>3.8873177573289066E-86</c:v>
                </c:pt>
                <c:pt idx="4762">
                  <c:v>7.9114751296341337E-281</c:v>
                </c:pt>
                <c:pt idx="4763">
                  <c:v>3.9436008262219882E-7</c:v>
                </c:pt>
                <c:pt idx="4764">
                  <c:v>4.7006966072499308E-3</c:v>
                </c:pt>
                <c:pt idx="4765">
                  <c:v>2.776582092100072E-3</c:v>
                </c:pt>
                <c:pt idx="4766">
                  <c:v>2.4104302555236461E-5</c:v>
                </c:pt>
                <c:pt idx="4767">
                  <c:v>8.4110107073592322E-43</c:v>
                </c:pt>
                <c:pt idx="4768">
                  <c:v>2.0868487722187514E-195</c:v>
                </c:pt>
                <c:pt idx="4769">
                  <c:v>5.0217369405855023E-17</c:v>
                </c:pt>
                <c:pt idx="4770">
                  <c:v>1.5670986252100176E-60</c:v>
                </c:pt>
                <c:pt idx="4771">
                  <c:v>1.9090997955156E-96</c:v>
                </c:pt>
                <c:pt idx="4772">
                  <c:v>3.9886671155605877E-18</c:v>
                </c:pt>
                <c:pt idx="4773">
                  <c:v>8.0313566785865218E-5</c:v>
                </c:pt>
                <c:pt idx="4774">
                  <c:v>1.584563346872898E-28</c:v>
                </c:pt>
                <c:pt idx="4775">
                  <c:v>2.7467151195915045E-99</c:v>
                </c:pt>
                <c:pt idx="4776">
                  <c:v>1.2647162672114086E-31</c:v>
                </c:pt>
                <c:pt idx="4777">
                  <c:v>8.2166336292259281E-22</c:v>
                </c:pt>
                <c:pt idx="4778">
                  <c:v>3.1572066943623283E-19</c:v>
                </c:pt>
                <c:pt idx="4779">
                  <c:v>4.6874872911170723E-93</c:v>
                </c:pt>
                <c:pt idx="4780">
                  <c:v>5.5498048033216559E-58</c:v>
                </c:pt>
                <c:pt idx="4781">
                  <c:v>6.3974257617853441E-84</c:v>
                </c:pt>
                <c:pt idx="4782">
                  <c:v>2.0927044104627627E-8</c:v>
                </c:pt>
                <c:pt idx="4783">
                  <c:v>1.7176376575792394E-25</c:v>
                </c:pt>
                <c:pt idx="4784">
                  <c:v>4.7692295181133378E-6</c:v>
                </c:pt>
                <c:pt idx="4785">
                  <c:v>3.6083004156106568E-112</c:v>
                </c:pt>
                <c:pt idx="4786">
                  <c:v>5.3927665145833994E-96</c:v>
                </c:pt>
                <c:pt idx="4787">
                  <c:v>5.1453839954799227E-2</c:v>
                </c:pt>
                <c:pt idx="4788">
                  <c:v>2.3259152052371875E-134</c:v>
                </c:pt>
                <c:pt idx="4789">
                  <c:v>0</c:v>
                </c:pt>
                <c:pt idx="4790">
                  <c:v>4.5839786874102563E-16</c:v>
                </c:pt>
                <c:pt idx="4791">
                  <c:v>8.5174437370557361E-57</c:v>
                </c:pt>
                <c:pt idx="4792">
                  <c:v>1.2185259216309227E-53</c:v>
                </c:pt>
                <c:pt idx="4793">
                  <c:v>1.7091927448468239E-69</c:v>
                </c:pt>
                <c:pt idx="4794">
                  <c:v>5.5182961824655655E-176</c:v>
                </c:pt>
                <c:pt idx="4795">
                  <c:v>2.2709369983774854E-77</c:v>
                </c:pt>
                <c:pt idx="4796">
                  <c:v>4.3791572747089198E-12</c:v>
                </c:pt>
                <c:pt idx="4797">
                  <c:v>1.1901336448036946E-50</c:v>
                </c:pt>
                <c:pt idx="4798">
                  <c:v>5.9779613118264401E-3</c:v>
                </c:pt>
                <c:pt idx="4799">
                  <c:v>5.8815329901958741E-237</c:v>
                </c:pt>
                <c:pt idx="4800">
                  <c:v>1.5479246132287184E-88</c:v>
                </c:pt>
                <c:pt idx="4801">
                  <c:v>3.3489775523188352E-281</c:v>
                </c:pt>
                <c:pt idx="4802">
                  <c:v>1.4041715043175412E-4</c:v>
                </c:pt>
                <c:pt idx="4803">
                  <c:v>2.9624959770676218E-40</c:v>
                </c:pt>
                <c:pt idx="4804">
                  <c:v>1.3383214030329034E-2</c:v>
                </c:pt>
                <c:pt idx="4805">
                  <c:v>2.0554617929827459E-26</c:v>
                </c:pt>
                <c:pt idx="4806">
                  <c:v>1.7398810559910543E-94</c:v>
                </c:pt>
                <c:pt idx="4807">
                  <c:v>0</c:v>
                </c:pt>
                <c:pt idx="4808">
                  <c:v>1.2803655137749808E-9</c:v>
                </c:pt>
                <c:pt idx="4809">
                  <c:v>1.380173664557287E-2</c:v>
                </c:pt>
                <c:pt idx="4810">
                  <c:v>1.834193762722197E-6</c:v>
                </c:pt>
                <c:pt idx="4811">
                  <c:v>1.0500921990446018E-18</c:v>
                </c:pt>
                <c:pt idx="4812">
                  <c:v>7.4885819960057726E-45</c:v>
                </c:pt>
                <c:pt idx="4813">
                  <c:v>1.4760786839934271E-78</c:v>
                </c:pt>
                <c:pt idx="4814">
                  <c:v>3.424678978818177E-36</c:v>
                </c:pt>
                <c:pt idx="4815">
                  <c:v>4.1428765959418993E-79</c:v>
                </c:pt>
                <c:pt idx="4816">
                  <c:v>2.9620113370451549E-46</c:v>
                </c:pt>
                <c:pt idx="4817">
                  <c:v>1.024020073709377E-15</c:v>
                </c:pt>
                <c:pt idx="4818">
                  <c:v>3.5972619460062029E-25</c:v>
                </c:pt>
                <c:pt idx="4819">
                  <c:v>3.3888493935633729E-2</c:v>
                </c:pt>
                <c:pt idx="4820">
                  <c:v>6.4929951661013131E-13</c:v>
                </c:pt>
                <c:pt idx="4821">
                  <c:v>4.6345901216093983E-146</c:v>
                </c:pt>
                <c:pt idx="4822">
                  <c:v>6.6705567698431453E-26</c:v>
                </c:pt>
                <c:pt idx="4823">
                  <c:v>1.991716322855832E-276</c:v>
                </c:pt>
                <c:pt idx="4824">
                  <c:v>4.7743803036017977E-107</c:v>
                </c:pt>
                <c:pt idx="4825">
                  <c:v>2.3510719314560367E-76</c:v>
                </c:pt>
                <c:pt idx="4826">
                  <c:v>4.4815546336719921E-3</c:v>
                </c:pt>
                <c:pt idx="4827">
                  <c:v>0</c:v>
                </c:pt>
                <c:pt idx="4828">
                  <c:v>3.3323255185586822E-44</c:v>
                </c:pt>
                <c:pt idx="4829">
                  <c:v>7.9922285492516149E-2</c:v>
                </c:pt>
                <c:pt idx="4830">
                  <c:v>8.1077359554001374E-2</c:v>
                </c:pt>
                <c:pt idx="4831">
                  <c:v>6.4929951661013131E-13</c:v>
                </c:pt>
                <c:pt idx="4832">
                  <c:v>4.3433881285860378E-36</c:v>
                </c:pt>
                <c:pt idx="4833">
                  <c:v>2.1713412041134222E-3</c:v>
                </c:pt>
                <c:pt idx="4834">
                  <c:v>8.6036465821455392E-215</c:v>
                </c:pt>
                <c:pt idx="4835">
                  <c:v>0.12986287424544335</c:v>
                </c:pt>
                <c:pt idx="4836">
                  <c:v>1.6149093653691802E-15</c:v>
                </c:pt>
                <c:pt idx="4837">
                  <c:v>6.4943784965428469E-11</c:v>
                </c:pt>
                <c:pt idx="4838">
                  <c:v>2.6251693899810931E-128</c:v>
                </c:pt>
                <c:pt idx="4839">
                  <c:v>1.6547141829199766E-152</c:v>
                </c:pt>
                <c:pt idx="4840">
                  <c:v>5.8637454779852193E-48</c:v>
                </c:pt>
                <c:pt idx="4841">
                  <c:v>9.3054745416521506E-2</c:v>
                </c:pt>
                <c:pt idx="4842">
                  <c:v>2.0522664478995933E-31</c:v>
                </c:pt>
                <c:pt idx="4843">
                  <c:v>1.8855765408107406E-27</c:v>
                </c:pt>
                <c:pt idx="4844">
                  <c:v>3.7730963573087086E-26</c:v>
                </c:pt>
                <c:pt idx="4845">
                  <c:v>9.5264248659340831E-11</c:v>
                </c:pt>
                <c:pt idx="4846">
                  <c:v>3.7574785528782745E-69</c:v>
                </c:pt>
                <c:pt idx="4847">
                  <c:v>3.4915074248410966E-12</c:v>
                </c:pt>
                <c:pt idx="4848">
                  <c:v>2.2166260550672903E-20</c:v>
                </c:pt>
                <c:pt idx="4849">
                  <c:v>0.10470957026707525</c:v>
                </c:pt>
                <c:pt idx="4850">
                  <c:v>1.253013258549806E-142</c:v>
                </c:pt>
                <c:pt idx="4851">
                  <c:v>6.4753342607502001E-82</c:v>
                </c:pt>
                <c:pt idx="4852">
                  <c:v>3.4136894432679319E-40</c:v>
                </c:pt>
                <c:pt idx="4853">
                  <c:v>1.8746136939231602E-232</c:v>
                </c:pt>
                <c:pt idx="4854">
                  <c:v>6.6573340867744901E-50</c:v>
                </c:pt>
                <c:pt idx="4855">
                  <c:v>0</c:v>
                </c:pt>
                <c:pt idx="4856">
                  <c:v>5.113571486154268E-126</c:v>
                </c:pt>
                <c:pt idx="4857">
                  <c:v>1.1557386939438584E-86</c:v>
                </c:pt>
                <c:pt idx="4858">
                  <c:v>1.3622116449892921E-184</c:v>
                </c:pt>
                <c:pt idx="4859">
                  <c:v>1.330956929510048E-10</c:v>
                </c:pt>
                <c:pt idx="4860">
                  <c:v>3.5405097929496196E-28</c:v>
                </c:pt>
                <c:pt idx="4861">
                  <c:v>5.6051568448634445E-123</c:v>
                </c:pt>
                <c:pt idx="4862">
                  <c:v>3.1016211878511263E-258</c:v>
                </c:pt>
                <c:pt idx="4863">
                  <c:v>1.7096803021030488E-13</c:v>
                </c:pt>
                <c:pt idx="4864">
                  <c:v>1.290982146983282E-4</c:v>
                </c:pt>
                <c:pt idx="4865">
                  <c:v>6.0963456445397605E-3</c:v>
                </c:pt>
                <c:pt idx="4866">
                  <c:v>1.856951060412189E-97</c:v>
                </c:pt>
                <c:pt idx="4867">
                  <c:v>5.4531382563159445E-9</c:v>
                </c:pt>
                <c:pt idx="4868">
                  <c:v>3.2443295702143271E-9</c:v>
                </c:pt>
                <c:pt idx="4869">
                  <c:v>1.338899275380049E-133</c:v>
                </c:pt>
                <c:pt idx="4870">
                  <c:v>4.8629909659090058E-3</c:v>
                </c:pt>
                <c:pt idx="4871">
                  <c:v>4.7195432845419751E-2</c:v>
                </c:pt>
                <c:pt idx="4872">
                  <c:v>1.1135434760715796E-77</c:v>
                </c:pt>
                <c:pt idx="4873">
                  <c:v>1.5697431756599707E-43</c:v>
                </c:pt>
                <c:pt idx="4874">
                  <c:v>4.2318267581530247E-5</c:v>
                </c:pt>
                <c:pt idx="4875">
                  <c:v>1.1072728116642629E-94</c:v>
                </c:pt>
                <c:pt idx="4876">
                  <c:v>2.1250908791313241E-8</c:v>
                </c:pt>
                <c:pt idx="4877">
                  <c:v>1.8000936441581032E-183</c:v>
                </c:pt>
                <c:pt idx="4878">
                  <c:v>6.1973870569932343E-48</c:v>
                </c:pt>
                <c:pt idx="4879">
                  <c:v>1.3284929890403037E-23</c:v>
                </c:pt>
                <c:pt idx="4880">
                  <c:v>1.959079354253443E-38</c:v>
                </c:pt>
                <c:pt idx="4881">
                  <c:v>0.11610891128390602</c:v>
                </c:pt>
                <c:pt idx="4882">
                  <c:v>6.5478536099129581E-15</c:v>
                </c:pt>
                <c:pt idx="4883">
                  <c:v>5.2860563284170151E-7</c:v>
                </c:pt>
                <c:pt idx="4884">
                  <c:v>1.7159061285604724E-39</c:v>
                </c:pt>
                <c:pt idx="4885">
                  <c:v>5.5397146083710317E-12</c:v>
                </c:pt>
                <c:pt idx="4886">
                  <c:v>5.073470801439835E-5</c:v>
                </c:pt>
                <c:pt idx="4887">
                  <c:v>6.5086744077284383E-18</c:v>
                </c:pt>
                <c:pt idx="4888">
                  <c:v>6.7772050421209157E-19</c:v>
                </c:pt>
                <c:pt idx="4889">
                  <c:v>3.2075572408288229E-8</c:v>
                </c:pt>
                <c:pt idx="4890">
                  <c:v>2.5498480579527209E-93</c:v>
                </c:pt>
                <c:pt idx="4891">
                  <c:v>1.5669049169185672E-86</c:v>
                </c:pt>
                <c:pt idx="4892">
                  <c:v>6.7184290873975236E-4</c:v>
                </c:pt>
                <c:pt idx="4893">
                  <c:v>3.387420470676828E-31</c:v>
                </c:pt>
                <c:pt idx="4894">
                  <c:v>1.6602029946814306E-61</c:v>
                </c:pt>
                <c:pt idx="4895">
                  <c:v>9.4110962522548674E-125</c:v>
                </c:pt>
                <c:pt idx="4896">
                  <c:v>1.5402553351442897E-26</c:v>
                </c:pt>
                <c:pt idx="4897">
                  <c:v>3.7964071717598119E-4</c:v>
                </c:pt>
                <c:pt idx="4898">
                  <c:v>1.1663026722149587E-13</c:v>
                </c:pt>
                <c:pt idx="4899">
                  <c:v>7.7118924513486013E-93</c:v>
                </c:pt>
                <c:pt idx="4900">
                  <c:v>0.13187219383416068</c:v>
                </c:pt>
                <c:pt idx="4901">
                  <c:v>7.1243795237502415E-36</c:v>
                </c:pt>
                <c:pt idx="4902">
                  <c:v>3.7053022344320177E-42</c:v>
                </c:pt>
                <c:pt idx="4903">
                  <c:v>1.5310091004130969E-222</c:v>
                </c:pt>
                <c:pt idx="4904">
                  <c:v>7.4472664577595537E-179</c:v>
                </c:pt>
                <c:pt idx="4905">
                  <c:v>4.3020246701990284E-8</c:v>
                </c:pt>
                <c:pt idx="4906">
                  <c:v>2.7311545052809483E-9</c:v>
                </c:pt>
                <c:pt idx="4907">
                  <c:v>7.5411154679091528E-16</c:v>
                </c:pt>
                <c:pt idx="4908">
                  <c:v>1.1278788090699318E-30</c:v>
                </c:pt>
                <c:pt idx="4909">
                  <c:v>3.1316821862221597E-22</c:v>
                </c:pt>
                <c:pt idx="4910">
                  <c:v>0.12997236836426818</c:v>
                </c:pt>
                <c:pt idx="4911">
                  <c:v>1.9427418661526436E-48</c:v>
                </c:pt>
                <c:pt idx="4912">
                  <c:v>5.7121029567455516E-27</c:v>
                </c:pt>
                <c:pt idx="4913">
                  <c:v>3.9658354367843714E-2</c:v>
                </c:pt>
                <c:pt idx="4914">
                  <c:v>8.7300536673773268E-89</c:v>
                </c:pt>
                <c:pt idx="4915">
                  <c:v>9.9122215881999835E-12</c:v>
                </c:pt>
                <c:pt idx="4916">
                  <c:v>2.3177289958376576E-49</c:v>
                </c:pt>
                <c:pt idx="4917">
                  <c:v>4.4696518369617157E-10</c:v>
                </c:pt>
                <c:pt idx="4918">
                  <c:v>8.5658928251055757E-84</c:v>
                </c:pt>
                <c:pt idx="4919">
                  <c:v>9.7514334796467095E-8</c:v>
                </c:pt>
                <c:pt idx="4920">
                  <c:v>2.161728908821179E-4</c:v>
                </c:pt>
                <c:pt idx="4921">
                  <c:v>7.7621359550161809E-14</c:v>
                </c:pt>
                <c:pt idx="4922">
                  <c:v>1.160765459774975E-37</c:v>
                </c:pt>
                <c:pt idx="4923">
                  <c:v>4.0847418808087816E-55</c:v>
                </c:pt>
                <c:pt idx="4924">
                  <c:v>8.5247472294491455E-10</c:v>
                </c:pt>
                <c:pt idx="4925">
                  <c:v>3.7490808714130018E-15</c:v>
                </c:pt>
                <c:pt idx="4926">
                  <c:v>2.1209130936923195E-4</c:v>
                </c:pt>
                <c:pt idx="4927">
                  <c:v>5.2410004111253353E-49</c:v>
                </c:pt>
                <c:pt idx="4928">
                  <c:v>1.9405852905320171E-65</c:v>
                </c:pt>
                <c:pt idx="4929">
                  <c:v>1.8131937550647365E-2</c:v>
                </c:pt>
                <c:pt idx="4930">
                  <c:v>2.7215586927285779E-19</c:v>
                </c:pt>
                <c:pt idx="4931">
                  <c:v>1.0454200084960226E-66</c:v>
                </c:pt>
                <c:pt idx="4932">
                  <c:v>7.4510832745498987E-78</c:v>
                </c:pt>
                <c:pt idx="4933">
                  <c:v>1.3955176400975933E-88</c:v>
                </c:pt>
                <c:pt idx="4934">
                  <c:v>1.2435000037743427E-149</c:v>
                </c:pt>
                <c:pt idx="4935">
                  <c:v>1.1648820799896755E-15</c:v>
                </c:pt>
                <c:pt idx="4936">
                  <c:v>0.10666697495362752</c:v>
                </c:pt>
                <c:pt idx="4937">
                  <c:v>3.9646569472884102E-14</c:v>
                </c:pt>
                <c:pt idx="4938">
                  <c:v>4.9172711741933951E-122</c:v>
                </c:pt>
                <c:pt idx="4939">
                  <c:v>9.2128135770636543E-16</c:v>
                </c:pt>
                <c:pt idx="4940">
                  <c:v>1.9446228851835515E-2</c:v>
                </c:pt>
                <c:pt idx="4941">
                  <c:v>6.1615822724700908E-4</c:v>
                </c:pt>
                <c:pt idx="4942">
                  <c:v>2.3101442379220404E-18</c:v>
                </c:pt>
                <c:pt idx="4943">
                  <c:v>8.9372846299359741E-25</c:v>
                </c:pt>
                <c:pt idx="4944">
                  <c:v>2.6040446209284684E-7</c:v>
                </c:pt>
                <c:pt idx="4945">
                  <c:v>3.7673676426490991E-37</c:v>
                </c:pt>
                <c:pt idx="4946">
                  <c:v>1.4806254134170787E-25</c:v>
                </c:pt>
                <c:pt idx="4947">
                  <c:v>4.7722865660413719E-123</c:v>
                </c:pt>
                <c:pt idx="4948">
                  <c:v>1.4971433120259168E-16</c:v>
                </c:pt>
                <c:pt idx="4949">
                  <c:v>4.9695172430360866E-4</c:v>
                </c:pt>
                <c:pt idx="4950">
                  <c:v>1.4510192827351056E-27</c:v>
                </c:pt>
                <c:pt idx="4951">
                  <c:v>1.1130037538684747E-45</c:v>
                </c:pt>
                <c:pt idx="4952">
                  <c:v>5.8589878746942665E-282</c:v>
                </c:pt>
                <c:pt idx="4953">
                  <c:v>8.3234078775804183E-76</c:v>
                </c:pt>
                <c:pt idx="4954">
                  <c:v>3.2973315976204837E-154</c:v>
                </c:pt>
                <c:pt idx="4955">
                  <c:v>7.7037176874348625E-192</c:v>
                </c:pt>
                <c:pt idx="4956">
                  <c:v>7.0944264414619804E-38</c:v>
                </c:pt>
                <c:pt idx="4957">
                  <c:v>4.6250017898127154E-52</c:v>
                </c:pt>
                <c:pt idx="4958">
                  <c:v>8.5881349852225199E-6</c:v>
                </c:pt>
                <c:pt idx="4959">
                  <c:v>1.7259059640812048E-29</c:v>
                </c:pt>
                <c:pt idx="4960">
                  <c:v>1.8564762057637487E-15</c:v>
                </c:pt>
                <c:pt idx="4961">
                  <c:v>0.13210294472453121</c:v>
                </c:pt>
                <c:pt idx="4962">
                  <c:v>8.2444169062891648E-2</c:v>
                </c:pt>
                <c:pt idx="4963">
                  <c:v>1.7157487686352831E-2</c:v>
                </c:pt>
                <c:pt idx="4964">
                  <c:v>4.421050317566265E-14</c:v>
                </c:pt>
                <c:pt idx="4965">
                  <c:v>1.5962360874774317E-2</c:v>
                </c:pt>
                <c:pt idx="4966">
                  <c:v>8.3129076711914002E-102</c:v>
                </c:pt>
                <c:pt idx="4967">
                  <c:v>3.4601373126239986E-15</c:v>
                </c:pt>
                <c:pt idx="4968">
                  <c:v>1.7594003488165089E-134</c:v>
                </c:pt>
                <c:pt idx="4969">
                  <c:v>0.12928781789567478</c:v>
                </c:pt>
                <c:pt idx="4970">
                  <c:v>1.0350889897166661E-2</c:v>
                </c:pt>
                <c:pt idx="4971">
                  <c:v>8.6706679079399387E-10</c:v>
                </c:pt>
                <c:pt idx="4972">
                  <c:v>1.8514071638803659E-2</c:v>
                </c:pt>
                <c:pt idx="4973">
                  <c:v>7.3730077051805727E-291</c:v>
                </c:pt>
                <c:pt idx="4974">
                  <c:v>2.5512817126734138E-6</c:v>
                </c:pt>
                <c:pt idx="4975">
                  <c:v>9.053196834251113E-189</c:v>
                </c:pt>
                <c:pt idx="4976">
                  <c:v>1.5496306815198654E-240</c:v>
                </c:pt>
                <c:pt idx="4977">
                  <c:v>7.8935157911689697E-8</c:v>
                </c:pt>
                <c:pt idx="4978">
                  <c:v>4.6034078426542516E-9</c:v>
                </c:pt>
                <c:pt idx="4979">
                  <c:v>7.2246920574020221E-155</c:v>
                </c:pt>
                <c:pt idx="4980">
                  <c:v>5.1356838964943521E-21</c:v>
                </c:pt>
                <c:pt idx="4981">
                  <c:v>4.0909969839473022E-199</c:v>
                </c:pt>
                <c:pt idx="4982">
                  <c:v>2.4793175442711552E-28</c:v>
                </c:pt>
                <c:pt idx="4983">
                  <c:v>1.0547585672111558E-61</c:v>
                </c:pt>
                <c:pt idx="4984">
                  <c:v>2.0818967286903586E-32</c:v>
                </c:pt>
                <c:pt idx="4985">
                  <c:v>0.11869946583489277</c:v>
                </c:pt>
                <c:pt idx="4986">
                  <c:v>3.5162472354824067E-19</c:v>
                </c:pt>
                <c:pt idx="4987">
                  <c:v>2.5310838779629464E-95</c:v>
                </c:pt>
                <c:pt idx="4988">
                  <c:v>2.1897067358544919E-2</c:v>
                </c:pt>
                <c:pt idx="4989">
                  <c:v>1.2467925757441904E-12</c:v>
                </c:pt>
                <c:pt idx="4990">
                  <c:v>5.0775548816889649E-164</c:v>
                </c:pt>
                <c:pt idx="4991">
                  <c:v>0</c:v>
                </c:pt>
                <c:pt idx="4992">
                  <c:v>1.8536060895604454E-37</c:v>
                </c:pt>
                <c:pt idx="4993">
                  <c:v>1.4479213505372647E-45</c:v>
                </c:pt>
                <c:pt idx="4994">
                  <c:v>0.10193968645436376</c:v>
                </c:pt>
                <c:pt idx="4995">
                  <c:v>0</c:v>
                </c:pt>
                <c:pt idx="4996">
                  <c:v>3.1661378876529477E-54</c:v>
                </c:pt>
                <c:pt idx="4997">
                  <c:v>3.7410774292882926E-3</c:v>
                </c:pt>
                <c:pt idx="4998">
                  <c:v>1.1910703433432761E-23</c:v>
                </c:pt>
                <c:pt idx="4999">
                  <c:v>9.1950046520636581E-89</c:v>
                </c:pt>
                <c:pt idx="5000">
                  <c:v>4.3105476090126772E-7</c:v>
                </c:pt>
                <c:pt idx="5001">
                  <c:v>2.1934886226068727E-108</c:v>
                </c:pt>
                <c:pt idx="5002">
                  <c:v>2.1370909735568205E-10</c:v>
                </c:pt>
                <c:pt idx="5003">
                  <c:v>1.2523237087296349E-63</c:v>
                </c:pt>
                <c:pt idx="5004">
                  <c:v>1.0209620250183294E-43</c:v>
                </c:pt>
                <c:pt idx="5005">
                  <c:v>4.4203425556103848E-3</c:v>
                </c:pt>
                <c:pt idx="5006">
                  <c:v>9.1929535045932829E-74</c:v>
                </c:pt>
                <c:pt idx="5007">
                  <c:v>2.5852043150817544E-74</c:v>
                </c:pt>
                <c:pt idx="5008">
                  <c:v>2.9532412748261009E-30</c:v>
                </c:pt>
                <c:pt idx="5009">
                  <c:v>1.6054679650756315E-54</c:v>
                </c:pt>
                <c:pt idx="5010">
                  <c:v>2.6354460400165527E-25</c:v>
                </c:pt>
                <c:pt idx="5011">
                  <c:v>5.9244449585675788E-8</c:v>
                </c:pt>
                <c:pt idx="5012">
                  <c:v>1.2452968307456762E-6</c:v>
                </c:pt>
                <c:pt idx="5013">
                  <c:v>2.260713734083753E-45</c:v>
                </c:pt>
                <c:pt idx="5014">
                  <c:v>4.1944622781841509E-6</c:v>
                </c:pt>
                <c:pt idx="5015">
                  <c:v>4.5204770875779095E-98</c:v>
                </c:pt>
                <c:pt idx="5016">
                  <c:v>3.0778279767115525E-218</c:v>
                </c:pt>
                <c:pt idx="5017">
                  <c:v>1.5843898455488633E-76</c:v>
                </c:pt>
                <c:pt idx="5018">
                  <c:v>3.7490808714130018E-15</c:v>
                </c:pt>
                <c:pt idx="5019">
                  <c:v>6.7613708742122608E-3</c:v>
                </c:pt>
                <c:pt idx="5020">
                  <c:v>7.9492776679446726E-5</c:v>
                </c:pt>
                <c:pt idx="5021">
                  <c:v>1.2057062974505858E-101</c:v>
                </c:pt>
                <c:pt idx="5022">
                  <c:v>1.8224898392845542E-6</c:v>
                </c:pt>
                <c:pt idx="5023">
                  <c:v>7.5097000898763158E-2</c:v>
                </c:pt>
                <c:pt idx="5024">
                  <c:v>3.7183830634912245E-5</c:v>
                </c:pt>
                <c:pt idx="5025">
                  <c:v>0</c:v>
                </c:pt>
                <c:pt idx="5026">
                  <c:v>1.0584911734892034E-3</c:v>
                </c:pt>
                <c:pt idx="5027">
                  <c:v>1.1828294153568307E-121</c:v>
                </c:pt>
                <c:pt idx="5028">
                  <c:v>7.388959169309668E-55</c:v>
                </c:pt>
                <c:pt idx="5029">
                  <c:v>2.4341281047414087E-18</c:v>
                </c:pt>
                <c:pt idx="5030">
                  <c:v>3.882449933438684E-5</c:v>
                </c:pt>
                <c:pt idx="5031">
                  <c:v>4.1633880043160896E-171</c:v>
                </c:pt>
                <c:pt idx="5032">
                  <c:v>4.1430931500657765E-6</c:v>
                </c:pt>
                <c:pt idx="5033">
                  <c:v>3.6932914557987375E-134</c:v>
                </c:pt>
                <c:pt idx="5034">
                  <c:v>1.476695739841712E-68</c:v>
                </c:pt>
                <c:pt idx="5035">
                  <c:v>4.9321677008655352E-202</c:v>
                </c:pt>
                <c:pt idx="5036">
                  <c:v>2.0746893729967773E-3</c:v>
                </c:pt>
                <c:pt idx="5037">
                  <c:v>1.4806254134170787E-25</c:v>
                </c:pt>
                <c:pt idx="5038">
                  <c:v>1.926395510397891E-141</c:v>
                </c:pt>
                <c:pt idx="5039">
                  <c:v>5.5240545718628458E-84</c:v>
                </c:pt>
                <c:pt idx="5040">
                  <c:v>6.1328293944299355E-5</c:v>
                </c:pt>
                <c:pt idx="5041">
                  <c:v>9.738492191358427E-30</c:v>
                </c:pt>
                <c:pt idx="5042">
                  <c:v>3.5636395289417964E-19</c:v>
                </c:pt>
                <c:pt idx="5043">
                  <c:v>1.1397643896121948E-52</c:v>
                </c:pt>
                <c:pt idx="5044">
                  <c:v>7.741538162813645E-19</c:v>
                </c:pt>
                <c:pt idx="5045">
                  <c:v>1.582638879380487E-6</c:v>
                </c:pt>
                <c:pt idx="5046">
                  <c:v>6.7767502231828818E-64</c:v>
                </c:pt>
                <c:pt idx="5047">
                  <c:v>2.6171168027671494E-22</c:v>
                </c:pt>
                <c:pt idx="5048">
                  <c:v>5.3789810864931356E-2</c:v>
                </c:pt>
                <c:pt idx="5049">
                  <c:v>2.5637013938339475E-75</c:v>
                </c:pt>
                <c:pt idx="5050">
                  <c:v>4.2621597234641848E-27</c:v>
                </c:pt>
                <c:pt idx="5051">
                  <c:v>4.3378796205571675E-2</c:v>
                </c:pt>
                <c:pt idx="5052">
                  <c:v>1.3886795606546929E-67</c:v>
                </c:pt>
                <c:pt idx="5053">
                  <c:v>4.1864331995226067E-5</c:v>
                </c:pt>
                <c:pt idx="5054">
                  <c:v>1.0760479003519762E-3</c:v>
                </c:pt>
                <c:pt idx="5055">
                  <c:v>9.1819949754493087E-174</c:v>
                </c:pt>
                <c:pt idx="5056">
                  <c:v>2.787699897854337E-133</c:v>
                </c:pt>
                <c:pt idx="5057">
                  <c:v>5.9390303536440146E-50</c:v>
                </c:pt>
                <c:pt idx="5058">
                  <c:v>1.0617846172858417E-33</c:v>
                </c:pt>
                <c:pt idx="5059">
                  <c:v>1.0784355178306018E-19</c:v>
                </c:pt>
                <c:pt idx="5060">
                  <c:v>1.4605545960618159E-4</c:v>
                </c:pt>
                <c:pt idx="5061">
                  <c:v>0</c:v>
                </c:pt>
                <c:pt idx="5062">
                  <c:v>2.6606615735806361E-13</c:v>
                </c:pt>
                <c:pt idx="5063">
                  <c:v>4.1939058903835727E-44</c:v>
                </c:pt>
                <c:pt idx="5064">
                  <c:v>2.1454899163473971E-221</c:v>
                </c:pt>
                <c:pt idx="5065">
                  <c:v>6.5283445823642886E-2</c:v>
                </c:pt>
                <c:pt idx="5066">
                  <c:v>2.3067791037895447E-53</c:v>
                </c:pt>
                <c:pt idx="5067">
                  <c:v>3.9443537649699595E-114</c:v>
                </c:pt>
                <c:pt idx="5068">
                  <c:v>1.256571735167813E-13</c:v>
                </c:pt>
                <c:pt idx="5069">
                  <c:v>4.4451849257194006E-237</c:v>
                </c:pt>
                <c:pt idx="5070">
                  <c:v>1.6562356243437272E-13</c:v>
                </c:pt>
                <c:pt idx="5071">
                  <c:v>6.4604756879268282E-145</c:v>
                </c:pt>
                <c:pt idx="5072">
                  <c:v>3.1782364326339046E-86</c:v>
                </c:pt>
                <c:pt idx="5073">
                  <c:v>4.3468335646619146E-5</c:v>
                </c:pt>
                <c:pt idx="5074">
                  <c:v>0</c:v>
                </c:pt>
                <c:pt idx="5075">
                  <c:v>0.12500091513133027</c:v>
                </c:pt>
                <c:pt idx="5076">
                  <c:v>1.8910460164222125E-216</c:v>
                </c:pt>
                <c:pt idx="5077">
                  <c:v>4.0103230317211096E-5</c:v>
                </c:pt>
                <c:pt idx="5078">
                  <c:v>0</c:v>
                </c:pt>
                <c:pt idx="5079">
                  <c:v>8.6113261467210309E-2</c:v>
                </c:pt>
                <c:pt idx="5080">
                  <c:v>4.1747949033030669E-4</c:v>
                </c:pt>
                <c:pt idx="5081">
                  <c:v>6.6201880570820444E-35</c:v>
                </c:pt>
                <c:pt idx="5082">
                  <c:v>4.2093866772809428E-66</c:v>
                </c:pt>
                <c:pt idx="5083">
                  <c:v>2.2108980133651132E-223</c:v>
                </c:pt>
                <c:pt idx="5084">
                  <c:v>3.1316825187145561E-4</c:v>
                </c:pt>
                <c:pt idx="5085">
                  <c:v>1.0640935839679352E-16</c:v>
                </c:pt>
                <c:pt idx="5086">
                  <c:v>2.5921654488357549E-25</c:v>
                </c:pt>
                <c:pt idx="5087">
                  <c:v>2.4979740306906698E-2</c:v>
                </c:pt>
                <c:pt idx="5088">
                  <c:v>2.1706055224209152E-7</c:v>
                </c:pt>
                <c:pt idx="5089">
                  <c:v>1.4479587238878888E-47</c:v>
                </c:pt>
                <c:pt idx="5090">
                  <c:v>2.4133211065539779E-157</c:v>
                </c:pt>
                <c:pt idx="5091">
                  <c:v>2.8009663832864835E-60</c:v>
                </c:pt>
                <c:pt idx="5092">
                  <c:v>6.016322863203637E-69</c:v>
                </c:pt>
                <c:pt idx="5093">
                  <c:v>0</c:v>
                </c:pt>
                <c:pt idx="5094">
                  <c:v>1.1623420251905105E-55</c:v>
                </c:pt>
                <c:pt idx="5095">
                  <c:v>2.6763887322723088E-3</c:v>
                </c:pt>
                <c:pt idx="5096">
                  <c:v>1.5958753771054488E-100</c:v>
                </c:pt>
                <c:pt idx="5097">
                  <c:v>2.9308066602859415E-26</c:v>
                </c:pt>
                <c:pt idx="5098">
                  <c:v>1.7042617152330434E-23</c:v>
                </c:pt>
                <c:pt idx="5099">
                  <c:v>3.6912650257520479E-44</c:v>
                </c:pt>
                <c:pt idx="5100">
                  <c:v>5.399919389444472E-15</c:v>
                </c:pt>
                <c:pt idx="5101">
                  <c:v>1.4190892980916289E-2</c:v>
                </c:pt>
                <c:pt idx="5102">
                  <c:v>8.8064548705850561E-5</c:v>
                </c:pt>
                <c:pt idx="5103">
                  <c:v>1.4243501356162499E-74</c:v>
                </c:pt>
                <c:pt idx="5104">
                  <c:v>5.5789245192569975E-2</c:v>
                </c:pt>
                <c:pt idx="5105">
                  <c:v>2.6593042250250404E-7</c:v>
                </c:pt>
                <c:pt idx="5106">
                  <c:v>7.8511381560005114E-112</c:v>
                </c:pt>
                <c:pt idx="5107">
                  <c:v>2.1919422974766267E-61</c:v>
                </c:pt>
                <c:pt idx="5108">
                  <c:v>0.10620574420922212</c:v>
                </c:pt>
                <c:pt idx="5109">
                  <c:v>6.2994878828188609E-22</c:v>
                </c:pt>
                <c:pt idx="5110">
                  <c:v>0</c:v>
                </c:pt>
                <c:pt idx="5111">
                  <c:v>9.2876604108324E-100</c:v>
                </c:pt>
                <c:pt idx="5112">
                  <c:v>1.4277431212195006E-13</c:v>
                </c:pt>
                <c:pt idx="5113">
                  <c:v>3.1761586764859407E-3</c:v>
                </c:pt>
                <c:pt idx="5114">
                  <c:v>6.8419780803553945E-53</c:v>
                </c:pt>
                <c:pt idx="5115">
                  <c:v>6.2311350511055009E-13</c:v>
                </c:pt>
                <c:pt idx="5116">
                  <c:v>3.8697166290548063E-2</c:v>
                </c:pt>
                <c:pt idx="5117">
                  <c:v>5.1824472895721937E-2</c:v>
                </c:pt>
                <c:pt idx="5118">
                  <c:v>5.9233646157787686E-67</c:v>
                </c:pt>
                <c:pt idx="5119">
                  <c:v>6.8916586757963862E-43</c:v>
                </c:pt>
                <c:pt idx="5120">
                  <c:v>1.1053344607940768E-100</c:v>
                </c:pt>
                <c:pt idx="5121">
                  <c:v>1.370486809384729E-23</c:v>
                </c:pt>
                <c:pt idx="5122">
                  <c:v>1.6944415642780846E-29</c:v>
                </c:pt>
                <c:pt idx="5123">
                  <c:v>4.2220335863039264E-82</c:v>
                </c:pt>
                <c:pt idx="5124">
                  <c:v>3.3398330750411857E-29</c:v>
                </c:pt>
                <c:pt idx="5125">
                  <c:v>4.9599516104914528E-17</c:v>
                </c:pt>
                <c:pt idx="5126">
                  <c:v>2.2035614522615716E-9</c:v>
                </c:pt>
                <c:pt idx="5127">
                  <c:v>8.4939260102435826E-12</c:v>
                </c:pt>
                <c:pt idx="5128">
                  <c:v>1.9171898052913698E-86</c:v>
                </c:pt>
                <c:pt idx="5129">
                  <c:v>1.4943241004163281E-20</c:v>
                </c:pt>
                <c:pt idx="5130">
                  <c:v>1.1806883885322757E-64</c:v>
                </c:pt>
                <c:pt idx="5131">
                  <c:v>1.5701229908438812E-22</c:v>
                </c:pt>
                <c:pt idx="5132">
                  <c:v>8.2392411999993065E-6</c:v>
                </c:pt>
                <c:pt idx="5133">
                  <c:v>1.4183864913250534E-7</c:v>
                </c:pt>
                <c:pt idx="5134">
                  <c:v>3.1495118585692444E-194</c:v>
                </c:pt>
                <c:pt idx="5135">
                  <c:v>9.7881906978045828E-226</c:v>
                </c:pt>
                <c:pt idx="5136">
                  <c:v>1.5154565590768699E-32</c:v>
                </c:pt>
                <c:pt idx="5137">
                  <c:v>1.060171881563941E-50</c:v>
                </c:pt>
                <c:pt idx="5138">
                  <c:v>1.4895792623510399E-4</c:v>
                </c:pt>
                <c:pt idx="5139">
                  <c:v>0</c:v>
                </c:pt>
                <c:pt idx="5140">
                  <c:v>0.12230904926760958</c:v>
                </c:pt>
                <c:pt idx="5141">
                  <c:v>1.7654146070646866E-3</c:v>
                </c:pt>
                <c:pt idx="5142">
                  <c:v>1.1130793956476075E-17</c:v>
                </c:pt>
                <c:pt idx="5143">
                  <c:v>1.5897035014534561E-168</c:v>
                </c:pt>
                <c:pt idx="5144">
                  <c:v>2.453470831627417E-9</c:v>
                </c:pt>
                <c:pt idx="5145">
                  <c:v>1.024020073709377E-15</c:v>
                </c:pt>
                <c:pt idx="5146">
                  <c:v>1.2427042541941244E-65</c:v>
                </c:pt>
                <c:pt idx="5147">
                  <c:v>1.0379147732268411E-127</c:v>
                </c:pt>
                <c:pt idx="5148">
                  <c:v>8.6492249287739085E-98</c:v>
                </c:pt>
                <c:pt idx="5149">
                  <c:v>1.4284841240572769E-7</c:v>
                </c:pt>
                <c:pt idx="5150">
                  <c:v>6.7411290711528115E-49</c:v>
                </c:pt>
                <c:pt idx="5151">
                  <c:v>1.844661699098146E-30</c:v>
                </c:pt>
                <c:pt idx="5152">
                  <c:v>1.8784742144995895E-82</c:v>
                </c:pt>
                <c:pt idx="5153">
                  <c:v>1.8955003274470192E-37</c:v>
                </c:pt>
                <c:pt idx="5154">
                  <c:v>2.9573020655877934E-5</c:v>
                </c:pt>
                <c:pt idx="5155">
                  <c:v>5.5499754870017797E-5</c:v>
                </c:pt>
                <c:pt idx="5156">
                  <c:v>2.0191116496184216E-264</c:v>
                </c:pt>
                <c:pt idx="5157">
                  <c:v>8.4502325851004369E-7</c:v>
                </c:pt>
                <c:pt idx="5158">
                  <c:v>7.7239813557511194E-67</c:v>
                </c:pt>
                <c:pt idx="5159">
                  <c:v>1.6098718455252989E-43</c:v>
                </c:pt>
                <c:pt idx="5160">
                  <c:v>9.8936675985230562E-8</c:v>
                </c:pt>
                <c:pt idx="5161">
                  <c:v>1.0337361241720196E-10</c:v>
                </c:pt>
                <c:pt idx="5162">
                  <c:v>2.6209395081484777E-9</c:v>
                </c:pt>
                <c:pt idx="5163">
                  <c:v>1.7044090017064579E-12</c:v>
                </c:pt>
                <c:pt idx="5164">
                  <c:v>9.3486911870039619E-3</c:v>
                </c:pt>
                <c:pt idx="5165">
                  <c:v>1.347290723598038E-11</c:v>
                </c:pt>
                <c:pt idx="5166">
                  <c:v>0.11563409520041104</c:v>
                </c:pt>
                <c:pt idx="5167">
                  <c:v>1.5707836723792363E-13</c:v>
                </c:pt>
                <c:pt idx="5168">
                  <c:v>1.2835996266365115E-13</c:v>
                </c:pt>
                <c:pt idx="5169">
                  <c:v>0.12840403527723979</c:v>
                </c:pt>
                <c:pt idx="5170">
                  <c:v>2.9801205939279466E-12</c:v>
                </c:pt>
                <c:pt idx="5171">
                  <c:v>1.7945082677206185E-63</c:v>
                </c:pt>
                <c:pt idx="5172">
                  <c:v>1.8726667268638681E-24</c:v>
                </c:pt>
                <c:pt idx="5173">
                  <c:v>1.6743306575513258E-108</c:v>
                </c:pt>
                <c:pt idx="5174">
                  <c:v>1.1689754026910672E-8</c:v>
                </c:pt>
                <c:pt idx="5175">
                  <c:v>3.736338841358952E-165</c:v>
                </c:pt>
                <c:pt idx="5176">
                  <c:v>5.1902006608089836E-120</c:v>
                </c:pt>
                <c:pt idx="5177">
                  <c:v>1.9545907906119212E-2</c:v>
                </c:pt>
                <c:pt idx="5178">
                  <c:v>7.3486652440518102E-7</c:v>
                </c:pt>
                <c:pt idx="5179">
                  <c:v>2.529042005101416E-14</c:v>
                </c:pt>
                <c:pt idx="5180">
                  <c:v>1.2864691657028148E-2</c:v>
                </c:pt>
                <c:pt idx="5181">
                  <c:v>1.7387798464142657E-195</c:v>
                </c:pt>
                <c:pt idx="5182">
                  <c:v>9.0688079155664902E-2</c:v>
                </c:pt>
                <c:pt idx="5183">
                  <c:v>1.1064774325015558E-52</c:v>
                </c:pt>
                <c:pt idx="5184">
                  <c:v>9.0018467175469382E-26</c:v>
                </c:pt>
                <c:pt idx="5185">
                  <c:v>0</c:v>
                </c:pt>
                <c:pt idx="5186">
                  <c:v>4.7502818465616707E-16</c:v>
                </c:pt>
                <c:pt idx="5187">
                  <c:v>5.8428471234816276E-106</c:v>
                </c:pt>
                <c:pt idx="5188">
                  <c:v>6.299353842460721E-7</c:v>
                </c:pt>
                <c:pt idx="5189">
                  <c:v>1.937597834030188E-8</c:v>
                </c:pt>
                <c:pt idx="5190">
                  <c:v>1.1044481578544349E-87</c:v>
                </c:pt>
                <c:pt idx="5191">
                  <c:v>1.3298095148827602E-46</c:v>
                </c:pt>
                <c:pt idx="5192">
                  <c:v>9.9618364115230318E-73</c:v>
                </c:pt>
                <c:pt idx="5193">
                  <c:v>5.6066603248963844E-41</c:v>
                </c:pt>
                <c:pt idx="5194">
                  <c:v>1.9090997955156E-96</c:v>
                </c:pt>
                <c:pt idx="5195">
                  <c:v>5.7890928042979422E-5</c:v>
                </c:pt>
                <c:pt idx="5196">
                  <c:v>7.1072544721348186E-7</c:v>
                </c:pt>
                <c:pt idx="5197">
                  <c:v>2.9413721339684698E-64</c:v>
                </c:pt>
                <c:pt idx="5198">
                  <c:v>8.4255389659446367E-39</c:v>
                </c:pt>
                <c:pt idx="5199">
                  <c:v>2.3082369950710289E-66</c:v>
                </c:pt>
                <c:pt idx="5200">
                  <c:v>1.5106639097599427E-11</c:v>
                </c:pt>
                <c:pt idx="5201">
                  <c:v>5.8604346807546904E-52</c:v>
                </c:pt>
                <c:pt idx="5202">
                  <c:v>4.0222325306739076E-24</c:v>
                </c:pt>
                <c:pt idx="5203">
                  <c:v>1.7261216696469223E-68</c:v>
                </c:pt>
                <c:pt idx="5204">
                  <c:v>7.4812055358228459E-234</c:v>
                </c:pt>
                <c:pt idx="5205">
                  <c:v>2.5984621066423661E-3</c:v>
                </c:pt>
                <c:pt idx="5206">
                  <c:v>1.1583629405270278E-104</c:v>
                </c:pt>
                <c:pt idx="5207">
                  <c:v>1.705296487454925E-47</c:v>
                </c:pt>
                <c:pt idx="5208">
                  <c:v>4.3378796205571675E-2</c:v>
                </c:pt>
                <c:pt idx="5209">
                  <c:v>9.9101783718283001E-2</c:v>
                </c:pt>
                <c:pt idx="5210">
                  <c:v>1.7101348867599098E-21</c:v>
                </c:pt>
                <c:pt idx="5211">
                  <c:v>6.6134746604592197E-54</c:v>
                </c:pt>
                <c:pt idx="5212">
                  <c:v>1.0228517838384684E-2</c:v>
                </c:pt>
                <c:pt idx="5213">
                  <c:v>4.5996392291445763E-12</c:v>
                </c:pt>
                <c:pt idx="5214">
                  <c:v>7.6238925768545613E-135</c:v>
                </c:pt>
                <c:pt idx="5215">
                  <c:v>5.0662898532595108E-100</c:v>
                </c:pt>
                <c:pt idx="5216">
                  <c:v>5.7012053400989985E-213</c:v>
                </c:pt>
                <c:pt idx="5217">
                  <c:v>2.6173308834127149E-89</c:v>
                </c:pt>
                <c:pt idx="5218">
                  <c:v>0</c:v>
                </c:pt>
                <c:pt idx="5219">
                  <c:v>2.5853495928001154E-29</c:v>
                </c:pt>
                <c:pt idx="5220">
                  <c:v>7.9082251278417087E-2</c:v>
                </c:pt>
                <c:pt idx="5221">
                  <c:v>5.018605235602826E-13</c:v>
                </c:pt>
                <c:pt idx="5222">
                  <c:v>1.5646402606357883E-108</c:v>
                </c:pt>
                <c:pt idx="5223">
                  <c:v>2.5521470353434758E-2</c:v>
                </c:pt>
                <c:pt idx="5224">
                  <c:v>2.6453515801799364E-21</c:v>
                </c:pt>
                <c:pt idx="5225">
                  <c:v>6.722109467210019E-2</c:v>
                </c:pt>
                <c:pt idx="5226">
                  <c:v>2.5105828366667425E-80</c:v>
                </c:pt>
                <c:pt idx="5227">
                  <c:v>5.6090865227388136E-5</c:v>
                </c:pt>
                <c:pt idx="5228">
                  <c:v>1.0181094548532463E-59</c:v>
                </c:pt>
                <c:pt idx="5229">
                  <c:v>4.4631663358463629E-26</c:v>
                </c:pt>
                <c:pt idx="5230">
                  <c:v>8.2306487003137189E-100</c:v>
                </c:pt>
                <c:pt idx="5231">
                  <c:v>6.1861196723105999E-2</c:v>
                </c:pt>
                <c:pt idx="5232">
                  <c:v>4.6620948372714455E-19</c:v>
                </c:pt>
                <c:pt idx="5233">
                  <c:v>7.796999438425308E-3</c:v>
                </c:pt>
                <c:pt idx="5234">
                  <c:v>1.0894060515387106E-4</c:v>
                </c:pt>
                <c:pt idx="5235">
                  <c:v>6.2051737470670359E-128</c:v>
                </c:pt>
                <c:pt idx="5236">
                  <c:v>1.5171639764355862E-37</c:v>
                </c:pt>
                <c:pt idx="5237">
                  <c:v>3.1171557682247422E-18</c:v>
                </c:pt>
                <c:pt idx="5238">
                  <c:v>3.0375710417673607E-104</c:v>
                </c:pt>
                <c:pt idx="5239">
                  <c:v>1.173116967554728E-169</c:v>
                </c:pt>
                <c:pt idx="5240">
                  <c:v>5.8392208143777356E-39</c:v>
                </c:pt>
                <c:pt idx="5241">
                  <c:v>1.1153425880851494E-8</c:v>
                </c:pt>
                <c:pt idx="5242">
                  <c:v>3.4556885973498532E-47</c:v>
                </c:pt>
                <c:pt idx="5243">
                  <c:v>2.0588119508119857E-139</c:v>
                </c:pt>
                <c:pt idx="5244">
                  <c:v>1.7021001645096137E-2</c:v>
                </c:pt>
                <c:pt idx="5245">
                  <c:v>3.9569883739241494E-56</c:v>
                </c:pt>
                <c:pt idx="5246">
                  <c:v>1.8656795055506449E-25</c:v>
                </c:pt>
                <c:pt idx="5247">
                  <c:v>2.1833920493422752E-15</c:v>
                </c:pt>
                <c:pt idx="5248">
                  <c:v>8.207605183969732E-15</c:v>
                </c:pt>
                <c:pt idx="5249">
                  <c:v>1.1007610847683231E-107</c:v>
                </c:pt>
                <c:pt idx="5250">
                  <c:v>1.2397339601911178E-21</c:v>
                </c:pt>
                <c:pt idx="5251">
                  <c:v>3.6749116169600754E-63</c:v>
                </c:pt>
                <c:pt idx="5252">
                  <c:v>1.3145202189600178E-117</c:v>
                </c:pt>
                <c:pt idx="5253">
                  <c:v>3.8791788025115747E-20</c:v>
                </c:pt>
                <c:pt idx="5254">
                  <c:v>2.374900036276328E-77</c:v>
                </c:pt>
                <c:pt idx="5255">
                  <c:v>2.4254632882293694E-11</c:v>
                </c:pt>
                <c:pt idx="5256">
                  <c:v>3.8335745843668107E-138</c:v>
                </c:pt>
                <c:pt idx="5257">
                  <c:v>1.1329628986879273E-101</c:v>
                </c:pt>
                <c:pt idx="5258">
                  <c:v>1.3769157611805186E-27</c:v>
                </c:pt>
                <c:pt idx="5259">
                  <c:v>3.5321486902347761E-10</c:v>
                </c:pt>
                <c:pt idx="5260">
                  <c:v>5.2456314390279854E-37</c:v>
                </c:pt>
                <c:pt idx="5261">
                  <c:v>1.4959421581192254E-131</c:v>
                </c:pt>
                <c:pt idx="5262">
                  <c:v>1.1781774931253752E-48</c:v>
                </c:pt>
                <c:pt idx="5263">
                  <c:v>1.5802312961985693E-18</c:v>
                </c:pt>
                <c:pt idx="5264">
                  <c:v>1.5714105838611544E-14</c:v>
                </c:pt>
                <c:pt idx="5265">
                  <c:v>5.6498749074245459E-18</c:v>
                </c:pt>
                <c:pt idx="5266">
                  <c:v>1.7517190357686061E-3</c:v>
                </c:pt>
                <c:pt idx="5267">
                  <c:v>1.9643829605005066E-4</c:v>
                </c:pt>
                <c:pt idx="5268">
                  <c:v>1.2100759598387986E-52</c:v>
                </c:pt>
                <c:pt idx="5269">
                  <c:v>4.1159868534142968E-37</c:v>
                </c:pt>
                <c:pt idx="5270">
                  <c:v>1.2054649466975893E-10</c:v>
                </c:pt>
                <c:pt idx="5271">
                  <c:v>7.3977410951300147E-7</c:v>
                </c:pt>
                <c:pt idx="5272">
                  <c:v>1.2544811566653571E-91</c:v>
                </c:pt>
                <c:pt idx="5273">
                  <c:v>2.1623652533487576E-24</c:v>
                </c:pt>
                <c:pt idx="5274">
                  <c:v>1.0658511885112696E-91</c:v>
                </c:pt>
                <c:pt idx="5275">
                  <c:v>3.665565693765007E-130</c:v>
                </c:pt>
                <c:pt idx="5276">
                  <c:v>1.3139554802482308E-68</c:v>
                </c:pt>
                <c:pt idx="5277">
                  <c:v>3.9761358880720532E-22</c:v>
                </c:pt>
                <c:pt idx="5278">
                  <c:v>6.7707157181919312E-9</c:v>
                </c:pt>
                <c:pt idx="5279">
                  <c:v>1.7464253241972451E-25</c:v>
                </c:pt>
                <c:pt idx="5280">
                  <c:v>1.1747033161393269E-269</c:v>
                </c:pt>
                <c:pt idx="5281">
                  <c:v>4.9428065139305985E-59</c:v>
                </c:pt>
                <c:pt idx="5282">
                  <c:v>7.2627774386072863E-103</c:v>
                </c:pt>
                <c:pt idx="5283">
                  <c:v>9.0275270874205296E-2</c:v>
                </c:pt>
                <c:pt idx="5284">
                  <c:v>7.6889158888203929E-18</c:v>
                </c:pt>
                <c:pt idx="5285">
                  <c:v>1.8421542113743698E-71</c:v>
                </c:pt>
                <c:pt idx="5286">
                  <c:v>3.9756211133790979E-126</c:v>
                </c:pt>
                <c:pt idx="5287">
                  <c:v>5.3287916779180849E-19</c:v>
                </c:pt>
                <c:pt idx="5288">
                  <c:v>9.3490864455934115E-4</c:v>
                </c:pt>
                <c:pt idx="5289">
                  <c:v>5.0309579873574389E-9</c:v>
                </c:pt>
                <c:pt idx="5290">
                  <c:v>8.1571284513584355E-98</c:v>
                </c:pt>
                <c:pt idx="5291">
                  <c:v>1.2343061333573893E-257</c:v>
                </c:pt>
                <c:pt idx="5292">
                  <c:v>2.6956347270774585E-40</c:v>
                </c:pt>
                <c:pt idx="5293">
                  <c:v>1.0603941219526289E-228</c:v>
                </c:pt>
                <c:pt idx="5294">
                  <c:v>2.066518301182809E-20</c:v>
                </c:pt>
                <c:pt idx="5295">
                  <c:v>2.9832110110930012E-148</c:v>
                </c:pt>
                <c:pt idx="5296">
                  <c:v>8.0376190956298759E-4</c:v>
                </c:pt>
                <c:pt idx="5297">
                  <c:v>3.5448439758102995E-2</c:v>
                </c:pt>
                <c:pt idx="5298">
                  <c:v>4.2621597234641848E-27</c:v>
                </c:pt>
                <c:pt idx="5299">
                  <c:v>4.5214290219904508E-7</c:v>
                </c:pt>
                <c:pt idx="5300">
                  <c:v>5.0394350555743433E-46</c:v>
                </c:pt>
                <c:pt idx="5301">
                  <c:v>3.0421481338330777E-2</c:v>
                </c:pt>
                <c:pt idx="5302">
                  <c:v>3.618130786047083E-20</c:v>
                </c:pt>
                <c:pt idx="5303">
                  <c:v>1.5057094692704646E-31</c:v>
                </c:pt>
                <c:pt idx="5304">
                  <c:v>5.1237885674874369E-13</c:v>
                </c:pt>
                <c:pt idx="5305">
                  <c:v>5.052299250640129E-52</c:v>
                </c:pt>
                <c:pt idx="5306">
                  <c:v>1.3121316945493782E-208</c:v>
                </c:pt>
                <c:pt idx="5307">
                  <c:v>8.0274603420315281E-157</c:v>
                </c:pt>
                <c:pt idx="5308">
                  <c:v>2.3121727973253448E-7</c:v>
                </c:pt>
                <c:pt idx="5309">
                  <c:v>0.13273782453449343</c:v>
                </c:pt>
                <c:pt idx="5310">
                  <c:v>6.7015143953510619E-5</c:v>
                </c:pt>
                <c:pt idx="5311">
                  <c:v>8.8324927155272303E-34</c:v>
                </c:pt>
                <c:pt idx="5312">
                  <c:v>5.4186885339989013E-28</c:v>
                </c:pt>
                <c:pt idx="5313">
                  <c:v>2.1414655366689549E-8</c:v>
                </c:pt>
                <c:pt idx="5314">
                  <c:v>1.5602619706330335E-34</c:v>
                </c:pt>
                <c:pt idx="5315">
                  <c:v>1.8902185067183178E-2</c:v>
                </c:pt>
                <c:pt idx="5316">
                  <c:v>1.3349622817911509E-145</c:v>
                </c:pt>
                <c:pt idx="5317">
                  <c:v>8.9960651392950969E-44</c:v>
                </c:pt>
                <c:pt idx="5318">
                  <c:v>3.4949903175582031E-11</c:v>
                </c:pt>
                <c:pt idx="5319">
                  <c:v>6.2529609456276207E-31</c:v>
                </c:pt>
                <c:pt idx="5320">
                  <c:v>3.1040590889926462E-2</c:v>
                </c:pt>
                <c:pt idx="5321">
                  <c:v>1.9083134073718546E-61</c:v>
                </c:pt>
                <c:pt idx="5322">
                  <c:v>5.7196165971502396E-140</c:v>
                </c:pt>
                <c:pt idx="5323">
                  <c:v>1.1613621190076983E-12</c:v>
                </c:pt>
                <c:pt idx="5324">
                  <c:v>3.1947617946087269E-2</c:v>
                </c:pt>
                <c:pt idx="5325">
                  <c:v>7.3042336865438486E-18</c:v>
                </c:pt>
                <c:pt idx="5326">
                  <c:v>5.1869672127780132E-116</c:v>
                </c:pt>
                <c:pt idx="5327">
                  <c:v>7.4742000359963817E-54</c:v>
                </c:pt>
                <c:pt idx="5328">
                  <c:v>1.7009514724397455E-226</c:v>
                </c:pt>
                <c:pt idx="5329">
                  <c:v>3.7502734328584871E-35</c:v>
                </c:pt>
                <c:pt idx="5330">
                  <c:v>2.5142710326361062E-38</c:v>
                </c:pt>
                <c:pt idx="5331">
                  <c:v>4.4098685761565547E-41</c:v>
                </c:pt>
                <c:pt idx="5332">
                  <c:v>0</c:v>
                </c:pt>
                <c:pt idx="5333">
                  <c:v>6.8545698009650139E-137</c:v>
                </c:pt>
                <c:pt idx="5334">
                  <c:v>1.4238770079975967E-124</c:v>
                </c:pt>
                <c:pt idx="5335">
                  <c:v>1.956169334289126E-110</c:v>
                </c:pt>
                <c:pt idx="5336">
                  <c:v>1.2679629812293977E-39</c:v>
                </c:pt>
                <c:pt idx="5337">
                  <c:v>6.8619874891412728E-276</c:v>
                </c:pt>
                <c:pt idx="5338">
                  <c:v>3.6359086236993222E-2</c:v>
                </c:pt>
                <c:pt idx="5339">
                  <c:v>1.515508481740118E-147</c:v>
                </c:pt>
                <c:pt idx="5340">
                  <c:v>3.6162443594492034E-45</c:v>
                </c:pt>
                <c:pt idx="5341">
                  <c:v>2.1235191945441633E-32</c:v>
                </c:pt>
                <c:pt idx="5342">
                  <c:v>5.9389308943154978E-3</c:v>
                </c:pt>
                <c:pt idx="5343">
                  <c:v>2.1115464187803256E-13</c:v>
                </c:pt>
                <c:pt idx="5344">
                  <c:v>2.8112872116885142E-10</c:v>
                </c:pt>
                <c:pt idx="5345">
                  <c:v>1.4552308696370486E-43</c:v>
                </c:pt>
                <c:pt idx="5346">
                  <c:v>2.6406730262404381E-7</c:v>
                </c:pt>
                <c:pt idx="5347">
                  <c:v>1.7323602685114756E-18</c:v>
                </c:pt>
                <c:pt idx="5348">
                  <c:v>5.9569898511020024E-9</c:v>
                </c:pt>
                <c:pt idx="5349">
                  <c:v>1.0412061737903352E-2</c:v>
                </c:pt>
                <c:pt idx="5350">
                  <c:v>1.2993325926325252E-51</c:v>
                </c:pt>
                <c:pt idx="5351">
                  <c:v>9.9484811389951637E-41</c:v>
                </c:pt>
                <c:pt idx="5352">
                  <c:v>1.0985257439904997E-15</c:v>
                </c:pt>
                <c:pt idx="5353">
                  <c:v>2.3679968784636122E-298</c:v>
                </c:pt>
                <c:pt idx="5354">
                  <c:v>1.0985257439904997E-15</c:v>
                </c:pt>
                <c:pt idx="5355">
                  <c:v>5.0360712343663395E-4</c:v>
                </c:pt>
                <c:pt idx="5356">
                  <c:v>7.0307326023515182E-54</c:v>
                </c:pt>
                <c:pt idx="5357">
                  <c:v>4.2615612731500653E-165</c:v>
                </c:pt>
                <c:pt idx="5358">
                  <c:v>2.2993563870935841E-33</c:v>
                </c:pt>
                <c:pt idx="5359">
                  <c:v>4.2176526326033694E-34</c:v>
                </c:pt>
                <c:pt idx="5360">
                  <c:v>7.4921505695097933E-46</c:v>
                </c:pt>
                <c:pt idx="5361">
                  <c:v>3.8529514470155456E-116</c:v>
                </c:pt>
                <c:pt idx="5362">
                  <c:v>1.4491811067833017E-7</c:v>
                </c:pt>
                <c:pt idx="5363">
                  <c:v>4.719447869100281E-17</c:v>
                </c:pt>
                <c:pt idx="5364">
                  <c:v>1.5289478710528393E-28</c:v>
                </c:pt>
                <c:pt idx="5365">
                  <c:v>5.4186885339989013E-28</c:v>
                </c:pt>
                <c:pt idx="5366">
                  <c:v>6.8782908057592992E-5</c:v>
                </c:pt>
                <c:pt idx="5367">
                  <c:v>0.12647677674624233</c:v>
                </c:pt>
                <c:pt idx="5368">
                  <c:v>1.682568813086854E-67</c:v>
                </c:pt>
                <c:pt idx="5369">
                  <c:v>1.74728540064749E-59</c:v>
                </c:pt>
                <c:pt idx="5370">
                  <c:v>2.9608786347847502E-2</c:v>
                </c:pt>
                <c:pt idx="5371">
                  <c:v>0.12840403527723979</c:v>
                </c:pt>
                <c:pt idx="5372">
                  <c:v>2.9089188070353919E-5</c:v>
                </c:pt>
                <c:pt idx="5373">
                  <c:v>8.520462565231094E-129</c:v>
                </c:pt>
                <c:pt idx="5374">
                  <c:v>4.3001413685002083E-33</c:v>
                </c:pt>
                <c:pt idx="5375">
                  <c:v>2.6930102245236657E-17</c:v>
                </c:pt>
                <c:pt idx="5376">
                  <c:v>1.6358625532507895E-10</c:v>
                </c:pt>
                <c:pt idx="5377">
                  <c:v>2.9807347879175741E-16</c:v>
                </c:pt>
                <c:pt idx="5378">
                  <c:v>1.4442491788082911E-61</c:v>
                </c:pt>
                <c:pt idx="5379">
                  <c:v>1.1639806312310512E-47</c:v>
                </c:pt>
                <c:pt idx="5380">
                  <c:v>0.11208786493285113</c:v>
                </c:pt>
                <c:pt idx="5381">
                  <c:v>5.1353251470508159E-10</c:v>
                </c:pt>
                <c:pt idx="5382">
                  <c:v>4.5551077166535178E-58</c:v>
                </c:pt>
                <c:pt idx="5383">
                  <c:v>3.5390657716451621E-25</c:v>
                </c:pt>
                <c:pt idx="5384">
                  <c:v>4.6153194886288194E-7</c:v>
                </c:pt>
                <c:pt idx="5385">
                  <c:v>1.882943485481435E-132</c:v>
                </c:pt>
                <c:pt idx="5386">
                  <c:v>1.5882027889668143E-50</c:v>
                </c:pt>
                <c:pt idx="5387">
                  <c:v>2.0965524325751005E-9</c:v>
                </c:pt>
                <c:pt idx="5388">
                  <c:v>1.2330163651119471E-62</c:v>
                </c:pt>
                <c:pt idx="5389">
                  <c:v>8.3385449758972161E-22</c:v>
                </c:pt>
                <c:pt idx="5390">
                  <c:v>2.4744444789703417E-36</c:v>
                </c:pt>
                <c:pt idx="5391">
                  <c:v>9.2128135770636543E-16</c:v>
                </c:pt>
                <c:pt idx="5392">
                  <c:v>6.7836439826320247E-2</c:v>
                </c:pt>
                <c:pt idx="5393">
                  <c:v>6.3917535791744609E-20</c:v>
                </c:pt>
                <c:pt idx="5394">
                  <c:v>0.10857985059427512</c:v>
                </c:pt>
                <c:pt idx="5395">
                  <c:v>1.215922475590621E-29</c:v>
                </c:pt>
                <c:pt idx="5396">
                  <c:v>5.2046841947093241E-271</c:v>
                </c:pt>
                <c:pt idx="5397">
                  <c:v>1.9235740929406205E-60</c:v>
                </c:pt>
                <c:pt idx="5398">
                  <c:v>2.2885620650176764E-4</c:v>
                </c:pt>
                <c:pt idx="5399">
                  <c:v>8.0217739450033766E-227</c:v>
                </c:pt>
                <c:pt idx="5400">
                  <c:v>3.5328271518956407E-21</c:v>
                </c:pt>
                <c:pt idx="5401">
                  <c:v>6.787880363204163E-56</c:v>
                </c:pt>
                <c:pt idx="5402">
                  <c:v>1.7570994700355828E-10</c:v>
                </c:pt>
                <c:pt idx="5403">
                  <c:v>2.349614462730165E-156</c:v>
                </c:pt>
                <c:pt idx="5404">
                  <c:v>4.0440963088888724E-96</c:v>
                </c:pt>
                <c:pt idx="5405">
                  <c:v>7.0133828206462125E-4</c:v>
                </c:pt>
                <c:pt idx="5406">
                  <c:v>1.8542573031521059E-4</c:v>
                </c:pt>
                <c:pt idx="5407">
                  <c:v>8.5627988514715381E-7</c:v>
                </c:pt>
                <c:pt idx="5408">
                  <c:v>8.8417261590328313E-191</c:v>
                </c:pt>
                <c:pt idx="5409">
                  <c:v>4.6843494685514853E-5</c:v>
                </c:pt>
                <c:pt idx="5410">
                  <c:v>1.800768772046351E-44</c:v>
                </c:pt>
                <c:pt idx="5411">
                  <c:v>1.8088785783487417E-263</c:v>
                </c:pt>
                <c:pt idx="5412">
                  <c:v>4.2422543350518772E-83</c:v>
                </c:pt>
                <c:pt idx="5413">
                  <c:v>1.0658511885112696E-91</c:v>
                </c:pt>
                <c:pt idx="5414">
                  <c:v>5.271995105830727E-36</c:v>
                </c:pt>
                <c:pt idx="5415">
                  <c:v>2.4049766199207045E-51</c:v>
                </c:pt>
                <c:pt idx="5416">
                  <c:v>4.4662404772828884E-3</c:v>
                </c:pt>
                <c:pt idx="5417">
                  <c:v>0.12124586674299645</c:v>
                </c:pt>
                <c:pt idx="5418">
                  <c:v>1.7608440568912838E-21</c:v>
                </c:pt>
                <c:pt idx="5419">
                  <c:v>2.5905096976130784E-11</c:v>
                </c:pt>
                <c:pt idx="5420">
                  <c:v>5.5656566958809962E-20</c:v>
                </c:pt>
                <c:pt idx="5421">
                  <c:v>3.8176841410345072E-61</c:v>
                </c:pt>
                <c:pt idx="5422">
                  <c:v>1.0128004223376192E-74</c:v>
                </c:pt>
                <c:pt idx="5423">
                  <c:v>8.7252070039414422E-199</c:v>
                </c:pt>
                <c:pt idx="5424">
                  <c:v>6.427797042114663E-7</c:v>
                </c:pt>
                <c:pt idx="5425">
                  <c:v>1.5504258872927573E-10</c:v>
                </c:pt>
                <c:pt idx="5426">
                  <c:v>1.7012775560481761E-5</c:v>
                </c:pt>
                <c:pt idx="5427">
                  <c:v>2.1230101900935658E-203</c:v>
                </c:pt>
                <c:pt idx="5428">
                  <c:v>1.4995352682217234E-67</c:v>
                </c:pt>
                <c:pt idx="5429">
                  <c:v>4.5005234632086305E-2</c:v>
                </c:pt>
                <c:pt idx="5430">
                  <c:v>2.37513995361592E-83</c:v>
                </c:pt>
                <c:pt idx="5431">
                  <c:v>3.0896757406302904E-68</c:v>
                </c:pt>
                <c:pt idx="5432">
                  <c:v>8.0922210787060636E-18</c:v>
                </c:pt>
                <c:pt idx="5433">
                  <c:v>1.1394250245424887E-41</c:v>
                </c:pt>
                <c:pt idx="5434">
                  <c:v>1.3589122425005846E-24</c:v>
                </c:pt>
                <c:pt idx="5435">
                  <c:v>7.789280617999626E-37</c:v>
                </c:pt>
                <c:pt idx="5436">
                  <c:v>6.4674751514785286E-2</c:v>
                </c:pt>
                <c:pt idx="5437">
                  <c:v>4.0223456229791468E-2</c:v>
                </c:pt>
                <c:pt idx="5438">
                  <c:v>8.8200650630131566E-10</c:v>
                </c:pt>
                <c:pt idx="5439">
                  <c:v>5.1442169698817233E-69</c:v>
                </c:pt>
                <c:pt idx="5440">
                  <c:v>7.710271509639424E-252</c:v>
                </c:pt>
                <c:pt idx="5441">
                  <c:v>3.0564593811861159E-76</c:v>
                </c:pt>
                <c:pt idx="5442">
                  <c:v>9.3587261493554078E-21</c:v>
                </c:pt>
                <c:pt idx="5443">
                  <c:v>1.0295762736869069E-29</c:v>
                </c:pt>
                <c:pt idx="5444">
                  <c:v>3.198238824461412E-111</c:v>
                </c:pt>
                <c:pt idx="5445">
                  <c:v>0.12900284450947169</c:v>
                </c:pt>
                <c:pt idx="5446">
                  <c:v>7.7223918043345282E-151</c:v>
                </c:pt>
                <c:pt idx="5447">
                  <c:v>7.9993500804550861E-16</c:v>
                </c:pt>
                <c:pt idx="5448">
                  <c:v>3.4915074248410966E-12</c:v>
                </c:pt>
                <c:pt idx="5449">
                  <c:v>9.699843815731411E-5</c:v>
                </c:pt>
                <c:pt idx="5450">
                  <c:v>7.7815160123977545E-27</c:v>
                </c:pt>
                <c:pt idx="5451">
                  <c:v>5.9108979246886278E-32</c:v>
                </c:pt>
                <c:pt idx="5452">
                  <c:v>1.9946405765559933E-7</c:v>
                </c:pt>
                <c:pt idx="5453">
                  <c:v>6.6681378451796181E-172</c:v>
                </c:pt>
                <c:pt idx="5454">
                  <c:v>2.5139505708042355E-173</c:v>
                </c:pt>
                <c:pt idx="5455">
                  <c:v>2.8937874167147812E-40</c:v>
                </c:pt>
                <c:pt idx="5456">
                  <c:v>5.2370639724893945E-127</c:v>
                </c:pt>
                <c:pt idx="5457">
                  <c:v>2.7467151195915045E-99</c:v>
                </c:pt>
                <c:pt idx="5458">
                  <c:v>6.19649384867553E-3</c:v>
                </c:pt>
                <c:pt idx="5459">
                  <c:v>3.1021194828813711E-21</c:v>
                </c:pt>
                <c:pt idx="5460">
                  <c:v>7.7008583681558618E-23</c:v>
                </c:pt>
                <c:pt idx="5461">
                  <c:v>6.9077870634544196E-151</c:v>
                </c:pt>
                <c:pt idx="5462">
                  <c:v>0</c:v>
                </c:pt>
                <c:pt idx="5463">
                  <c:v>1.0511397232042305E-16</c:v>
                </c:pt>
                <c:pt idx="5464">
                  <c:v>2.3325012380472613E-4</c:v>
                </c:pt>
                <c:pt idx="5465">
                  <c:v>6.0513809496132444E-96</c:v>
                </c:pt>
                <c:pt idx="5466">
                  <c:v>8.8281688044485088E-95</c:v>
                </c:pt>
                <c:pt idx="5467">
                  <c:v>0</c:v>
                </c:pt>
                <c:pt idx="5468">
                  <c:v>1.4214534916296258E-14</c:v>
                </c:pt>
                <c:pt idx="5469">
                  <c:v>4.0471684080058692E-179</c:v>
                </c:pt>
                <c:pt idx="5470">
                  <c:v>2.2684693046629879E-24</c:v>
                </c:pt>
                <c:pt idx="5471">
                  <c:v>1.0588684458843743E-38</c:v>
                </c:pt>
                <c:pt idx="5472">
                  <c:v>6.7184290873975236E-4</c:v>
                </c:pt>
                <c:pt idx="5473">
                  <c:v>9.363523831742546E-61</c:v>
                </c:pt>
                <c:pt idx="5474">
                  <c:v>6.0278473391573022E-49</c:v>
                </c:pt>
                <c:pt idx="5475">
                  <c:v>3.3574909196645032E-156</c:v>
                </c:pt>
                <c:pt idx="5476">
                  <c:v>1.0427576605409575E-174</c:v>
                </c:pt>
                <c:pt idx="5477">
                  <c:v>1.5146037664098717E-9</c:v>
                </c:pt>
                <c:pt idx="5478">
                  <c:v>4.7532576050110229E-22</c:v>
                </c:pt>
                <c:pt idx="5479">
                  <c:v>2.5979367892243956E-18</c:v>
                </c:pt>
                <c:pt idx="5480">
                  <c:v>7.2748600253477054E-12</c:v>
                </c:pt>
                <c:pt idx="5481">
                  <c:v>3.5902539676289105E-2</c:v>
                </c:pt>
                <c:pt idx="5482">
                  <c:v>7.7095994861976334E-194</c:v>
                </c:pt>
                <c:pt idx="5483">
                  <c:v>8.207605183969732E-15</c:v>
                </c:pt>
                <c:pt idx="5484">
                  <c:v>6.370512853938326E-101</c:v>
                </c:pt>
                <c:pt idx="5485">
                  <c:v>0</c:v>
                </c:pt>
                <c:pt idx="5486">
                  <c:v>4.5480187845887569E-10</c:v>
                </c:pt>
                <c:pt idx="5487">
                  <c:v>0.11251187073762878</c:v>
                </c:pt>
                <c:pt idx="5488">
                  <c:v>5.8805262320378566E-65</c:v>
                </c:pt>
                <c:pt idx="5489">
                  <c:v>1.0684009011051735E-40</c:v>
                </c:pt>
                <c:pt idx="5490">
                  <c:v>4.5892926765784508E-291</c:v>
                </c:pt>
                <c:pt idx="5491">
                  <c:v>3.1471497605953491E-97</c:v>
                </c:pt>
                <c:pt idx="5492">
                  <c:v>1.6534751162991744E-5</c:v>
                </c:pt>
                <c:pt idx="5493">
                  <c:v>2.9558653267909035E-180</c:v>
                </c:pt>
                <c:pt idx="5494">
                  <c:v>8.5903767357751459E-2</c:v>
                </c:pt>
                <c:pt idx="5495">
                  <c:v>7.3568972461438917E-127</c:v>
                </c:pt>
                <c:pt idx="5496">
                  <c:v>5.4975717814893678E-9</c:v>
                </c:pt>
                <c:pt idx="5497">
                  <c:v>4.3433881285860378E-36</c:v>
                </c:pt>
                <c:pt idx="5498">
                  <c:v>0</c:v>
                </c:pt>
                <c:pt idx="5499">
                  <c:v>6.6032952191590341E-14</c:v>
                </c:pt>
                <c:pt idx="5500">
                  <c:v>1.8779160487181465E-147</c:v>
                </c:pt>
                <c:pt idx="5501">
                  <c:v>3.1178841964099548E-23</c:v>
                </c:pt>
                <c:pt idx="5502">
                  <c:v>2.5105828366667425E-80</c:v>
                </c:pt>
                <c:pt idx="5503">
                  <c:v>6.4674283172121227E-16</c:v>
                </c:pt>
                <c:pt idx="5504">
                  <c:v>4.3489850342977137E-91</c:v>
                </c:pt>
                <c:pt idx="5505">
                  <c:v>7.0408971262041753E-29</c:v>
                </c:pt>
                <c:pt idx="5506">
                  <c:v>1.1583629405270278E-104</c:v>
                </c:pt>
                <c:pt idx="5507">
                  <c:v>6.3499418831802619E-12</c:v>
                </c:pt>
                <c:pt idx="5508">
                  <c:v>1.4222262315114992E-18</c:v>
                </c:pt>
                <c:pt idx="5509">
                  <c:v>2.6541526140997938E-78</c:v>
                </c:pt>
                <c:pt idx="5510">
                  <c:v>2.4985602537029032E-18</c:v>
                </c:pt>
                <c:pt idx="5511">
                  <c:v>3.3398330750411857E-29</c:v>
                </c:pt>
                <c:pt idx="5512">
                  <c:v>1.9326944406509192E-148</c:v>
                </c:pt>
                <c:pt idx="5513">
                  <c:v>2.0038699826882656E-151</c:v>
                </c:pt>
                <c:pt idx="5514">
                  <c:v>1.0363136922063149E-18</c:v>
                </c:pt>
                <c:pt idx="5515">
                  <c:v>2.335771530333138E-11</c:v>
                </c:pt>
                <c:pt idx="5516">
                  <c:v>2.0837266035860427E-6</c:v>
                </c:pt>
                <c:pt idx="5517">
                  <c:v>1.3906879137868067E-26</c:v>
                </c:pt>
                <c:pt idx="5518">
                  <c:v>1.4368937227573681E-36</c:v>
                </c:pt>
                <c:pt idx="5519">
                  <c:v>3.0085040537056401E-3</c:v>
                </c:pt>
                <c:pt idx="5520">
                  <c:v>7.2524127290978799E-3</c:v>
                </c:pt>
                <c:pt idx="5521">
                  <c:v>3.0023514304788463E-129</c:v>
                </c:pt>
                <c:pt idx="5522">
                  <c:v>3.1178841964099548E-23</c:v>
                </c:pt>
                <c:pt idx="5523">
                  <c:v>8.1571284513584355E-98</c:v>
                </c:pt>
                <c:pt idx="5524">
                  <c:v>1.7173519394352127E-14</c:v>
                </c:pt>
                <c:pt idx="5525">
                  <c:v>9.7862449566607092E-34</c:v>
                </c:pt>
                <c:pt idx="5526">
                  <c:v>4.7201275027925831E-145</c:v>
                </c:pt>
                <c:pt idx="5527">
                  <c:v>5.0709293751099043E-13</c:v>
                </c:pt>
                <c:pt idx="5528">
                  <c:v>9.5460780047213996E-4</c:v>
                </c:pt>
                <c:pt idx="5529">
                  <c:v>9.4457780103757556E-12</c:v>
                </c:pt>
                <c:pt idx="5530">
                  <c:v>2.6606615735806361E-13</c:v>
                </c:pt>
                <c:pt idx="5531">
                  <c:v>1.4898960146559884E-144</c:v>
                </c:pt>
                <c:pt idx="5532">
                  <c:v>0.13242299160865398</c:v>
                </c:pt>
                <c:pt idx="5533">
                  <c:v>4.9125356564527121E-272</c:v>
                </c:pt>
                <c:pt idx="5534">
                  <c:v>5.7739226536743494E-19</c:v>
                </c:pt>
                <c:pt idx="5535">
                  <c:v>4.3804095083090439E-2</c:v>
                </c:pt>
                <c:pt idx="5536">
                  <c:v>1.1975517610231708E-6</c:v>
                </c:pt>
                <c:pt idx="5537">
                  <c:v>1.2877736098186512E-23</c:v>
                </c:pt>
                <c:pt idx="5538">
                  <c:v>1.6950759854126531E-7</c:v>
                </c:pt>
                <c:pt idx="5539">
                  <c:v>1.5631622010658067E-128</c:v>
                </c:pt>
                <c:pt idx="5540">
                  <c:v>8.6929082077255541E-37</c:v>
                </c:pt>
                <c:pt idx="5541">
                  <c:v>1.0889533695872126E-51</c:v>
                </c:pt>
                <c:pt idx="5542">
                  <c:v>4.6609699261604995E-11</c:v>
                </c:pt>
                <c:pt idx="5543">
                  <c:v>8.2444706690579247E-25</c:v>
                </c:pt>
                <c:pt idx="5544">
                  <c:v>7.1471909577162838E-123</c:v>
                </c:pt>
                <c:pt idx="5545">
                  <c:v>2.3214465668828746E-21</c:v>
                </c:pt>
                <c:pt idx="5546">
                  <c:v>5.3790273959891867E-102</c:v>
                </c:pt>
                <c:pt idx="5547">
                  <c:v>2.6997267189308617E-61</c:v>
                </c:pt>
                <c:pt idx="5548">
                  <c:v>2.4350572183051541E-28</c:v>
                </c:pt>
                <c:pt idx="5549">
                  <c:v>5.4203988311437985E-23</c:v>
                </c:pt>
                <c:pt idx="5550">
                  <c:v>1.473941245274002E-13</c:v>
                </c:pt>
                <c:pt idx="5551">
                  <c:v>1.9000766910865126E-13</c:v>
                </c:pt>
                <c:pt idx="5552">
                  <c:v>4.049100005544843E-54</c:v>
                </c:pt>
                <c:pt idx="5553">
                  <c:v>1.4041715043175412E-4</c:v>
                </c:pt>
                <c:pt idx="5554">
                  <c:v>6.86620626867604E-8</c:v>
                </c:pt>
                <c:pt idx="5555">
                  <c:v>0</c:v>
                </c:pt>
                <c:pt idx="5556">
                  <c:v>4.291549588718114E-47</c:v>
                </c:pt>
                <c:pt idx="5557">
                  <c:v>5.8222518798791923E-107</c:v>
                </c:pt>
                <c:pt idx="5558">
                  <c:v>2.6364997125887478E-4</c:v>
                </c:pt>
                <c:pt idx="5559">
                  <c:v>9.014040391126215E-9</c:v>
                </c:pt>
                <c:pt idx="5560">
                  <c:v>3.4464865059316735E-5</c:v>
                </c:pt>
                <c:pt idx="5561">
                  <c:v>0</c:v>
                </c:pt>
                <c:pt idx="5562">
                  <c:v>1.3287449382868981E-100</c:v>
                </c:pt>
                <c:pt idx="5563">
                  <c:v>2.1555812286595626E-42</c:v>
                </c:pt>
                <c:pt idx="5564">
                  <c:v>4.1708889072975071E-11</c:v>
                </c:pt>
                <c:pt idx="5565">
                  <c:v>8.5844349573387015E-5</c:v>
                </c:pt>
                <c:pt idx="5566">
                  <c:v>1.5960581349250324E-33</c:v>
                </c:pt>
                <c:pt idx="5567">
                  <c:v>1.0178645554858502E-12</c:v>
                </c:pt>
                <c:pt idx="5568">
                  <c:v>0.13262223867097223</c:v>
                </c:pt>
                <c:pt idx="5569">
                  <c:v>2.881167958501768E-2</c:v>
                </c:pt>
                <c:pt idx="5570">
                  <c:v>4.1350436347183991E-39</c:v>
                </c:pt>
                <c:pt idx="5571">
                  <c:v>3.6315528295809253E-7</c:v>
                </c:pt>
                <c:pt idx="5572">
                  <c:v>4.924480122362706E-233</c:v>
                </c:pt>
                <c:pt idx="5573">
                  <c:v>2.5451232553858709E-39</c:v>
                </c:pt>
                <c:pt idx="5574">
                  <c:v>2.4057474004223626E-17</c:v>
                </c:pt>
                <c:pt idx="5575">
                  <c:v>2.8438431679526277E-30</c:v>
                </c:pt>
                <c:pt idx="5576">
                  <c:v>2.4700469625050494E-43</c:v>
                </c:pt>
                <c:pt idx="5577">
                  <c:v>1.1495209470781585E-30</c:v>
                </c:pt>
                <c:pt idx="5578">
                  <c:v>1.9165684984944373E-100</c:v>
                </c:pt>
                <c:pt idx="5579">
                  <c:v>2.8028189164602438E-2</c:v>
                </c:pt>
                <c:pt idx="5580">
                  <c:v>2.0102788291309851E-2</c:v>
                </c:pt>
                <c:pt idx="5581">
                  <c:v>5.0360712343663395E-4</c:v>
                </c:pt>
                <c:pt idx="5582">
                  <c:v>1.0729833713968064E-92</c:v>
                </c:pt>
                <c:pt idx="5583">
                  <c:v>5.3208547425502035E-6</c:v>
                </c:pt>
                <c:pt idx="5584">
                  <c:v>2.2336800756822757E-89</c:v>
                </c:pt>
                <c:pt idx="5585">
                  <c:v>2.8149990901845756E-211</c:v>
                </c:pt>
                <c:pt idx="5586">
                  <c:v>3.0230579727507574E-297</c:v>
                </c:pt>
                <c:pt idx="5587">
                  <c:v>1.7708961688931792E-2</c:v>
                </c:pt>
                <c:pt idx="5588">
                  <c:v>4.3325051202744097E-48</c:v>
                </c:pt>
                <c:pt idx="5589">
                  <c:v>1.174744408423794E-52</c:v>
                </c:pt>
                <c:pt idx="5590">
                  <c:v>6.2832641785102604E-87</c:v>
                </c:pt>
                <c:pt idx="5591">
                  <c:v>0</c:v>
                </c:pt>
                <c:pt idx="5592">
                  <c:v>1.3021951417338948E-9</c:v>
                </c:pt>
                <c:pt idx="5593">
                  <c:v>0.12505776741708141</c:v>
                </c:pt>
                <c:pt idx="5594">
                  <c:v>5.6186066562780603E-42</c:v>
                </c:pt>
                <c:pt idx="5595">
                  <c:v>6.2623153220404775E-5</c:v>
                </c:pt>
                <c:pt idx="5596">
                  <c:v>9.8000544669110743E-18</c:v>
                </c:pt>
                <c:pt idx="5597">
                  <c:v>4.4911825226002379E-17</c:v>
                </c:pt>
                <c:pt idx="5598">
                  <c:v>2.2682466736759982E-34</c:v>
                </c:pt>
                <c:pt idx="5599">
                  <c:v>1.061495421850833E-118</c:v>
                </c:pt>
                <c:pt idx="5600">
                  <c:v>1.5414022860900868E-15</c:v>
                </c:pt>
                <c:pt idx="5601">
                  <c:v>8.6948732317137251E-35</c:v>
                </c:pt>
                <c:pt idx="5602">
                  <c:v>4.3855751197195741E-243</c:v>
                </c:pt>
                <c:pt idx="5603">
                  <c:v>1.5171639764355862E-37</c:v>
                </c:pt>
                <c:pt idx="5604">
                  <c:v>3.4785019353291472E-32</c:v>
                </c:pt>
                <c:pt idx="5605">
                  <c:v>1.5405150138980953E-112</c:v>
                </c:pt>
                <c:pt idx="5606">
                  <c:v>2.9274804932342153E-2</c:v>
                </c:pt>
                <c:pt idx="5607">
                  <c:v>7.3473883204078804E-34</c:v>
                </c:pt>
                <c:pt idx="5608">
                  <c:v>1.5255129175053135E-42</c:v>
                </c:pt>
                <c:pt idx="5609">
                  <c:v>6.3004022779872681E-6</c:v>
                </c:pt>
                <c:pt idx="5610">
                  <c:v>0.13285464162377122</c:v>
                </c:pt>
                <c:pt idx="5611">
                  <c:v>3.5283036733625782E-29</c:v>
                </c:pt>
                <c:pt idx="5612">
                  <c:v>1.7783034605833389E-69</c:v>
                </c:pt>
                <c:pt idx="5613">
                  <c:v>8.5091459856478916E-208</c:v>
                </c:pt>
                <c:pt idx="5614">
                  <c:v>0</c:v>
                </c:pt>
                <c:pt idx="5615">
                  <c:v>9.1940408919949531E-13</c:v>
                </c:pt>
                <c:pt idx="5616">
                  <c:v>1.2436147920933972E-112</c:v>
                </c:pt>
                <c:pt idx="5617">
                  <c:v>1.903817972637238E-35</c:v>
                </c:pt>
                <c:pt idx="5618">
                  <c:v>5.3115718948699567E-99</c:v>
                </c:pt>
                <c:pt idx="5619">
                  <c:v>1.0326996350337478E-3</c:v>
                </c:pt>
                <c:pt idx="5620">
                  <c:v>7.2799440122724185E-2</c:v>
                </c:pt>
                <c:pt idx="5621">
                  <c:v>1.9863942692237961E-35</c:v>
                </c:pt>
                <c:pt idx="5622">
                  <c:v>5.3949592896778319E-156</c:v>
                </c:pt>
                <c:pt idx="5623">
                  <c:v>1.2700150822844169E-13</c:v>
                </c:pt>
                <c:pt idx="5624">
                  <c:v>0</c:v>
                </c:pt>
                <c:pt idx="5625">
                  <c:v>1.0111140100692474E-52</c:v>
                </c:pt>
                <c:pt idx="5626">
                  <c:v>2.5907241543366019E-5</c:v>
                </c:pt>
                <c:pt idx="5627">
                  <c:v>1.6110785835894684E-208</c:v>
                </c:pt>
                <c:pt idx="5628">
                  <c:v>3.6047629187071215E-226</c:v>
                </c:pt>
                <c:pt idx="5629">
                  <c:v>4.8880331663013899E-5</c:v>
                </c:pt>
                <c:pt idx="5630">
                  <c:v>5.1009733689698858E-75</c:v>
                </c:pt>
                <c:pt idx="5631">
                  <c:v>1.3217394751345064E-11</c:v>
                </c:pt>
                <c:pt idx="5632">
                  <c:v>4.5525390175462227E-2</c:v>
                </c:pt>
                <c:pt idx="5633">
                  <c:v>1.3997675870940818E-3</c:v>
                </c:pt>
                <c:pt idx="5634">
                  <c:v>1.3923403364234003E-39</c:v>
                </c:pt>
                <c:pt idx="5635">
                  <c:v>6.187892063349492E-21</c:v>
                </c:pt>
                <c:pt idx="5636">
                  <c:v>1.7320865203583289E-16</c:v>
                </c:pt>
                <c:pt idx="5637">
                  <c:v>3.4556885973498532E-47</c:v>
                </c:pt>
                <c:pt idx="5638">
                  <c:v>3.4190407623724396E-13</c:v>
                </c:pt>
                <c:pt idx="5639">
                  <c:v>4.0970106386346884E-3</c:v>
                </c:pt>
                <c:pt idx="5640">
                  <c:v>2.0775504701101961E-2</c:v>
                </c:pt>
                <c:pt idx="5641">
                  <c:v>1.7046675973405668E-3</c:v>
                </c:pt>
                <c:pt idx="5642">
                  <c:v>1.534667674341806E-83</c:v>
                </c:pt>
                <c:pt idx="5643">
                  <c:v>5.7482533596668031E-124</c:v>
                </c:pt>
                <c:pt idx="5644">
                  <c:v>4.3220265220804146E-21</c:v>
                </c:pt>
                <c:pt idx="5645">
                  <c:v>4.1475462662474022E-116</c:v>
                </c:pt>
                <c:pt idx="5646">
                  <c:v>3.0230579727507574E-297</c:v>
                </c:pt>
                <c:pt idx="5647">
                  <c:v>1.1910232217667981E-290</c:v>
                </c:pt>
                <c:pt idx="5648">
                  <c:v>9.1052905425328269E-68</c:v>
                </c:pt>
                <c:pt idx="5649">
                  <c:v>1.3622116449892921E-184</c:v>
                </c:pt>
                <c:pt idx="5650">
                  <c:v>0.10830944882383504</c:v>
                </c:pt>
                <c:pt idx="5651">
                  <c:v>2.7642056049664017E-27</c:v>
                </c:pt>
                <c:pt idx="5652">
                  <c:v>1.4622905352887634E-3</c:v>
                </c:pt>
                <c:pt idx="5653">
                  <c:v>5.2635943264855479E-4</c:v>
                </c:pt>
                <c:pt idx="5654">
                  <c:v>1.4549750383999766E-176</c:v>
                </c:pt>
                <c:pt idx="5655">
                  <c:v>5.0922969273476374E-14</c:v>
                </c:pt>
                <c:pt idx="5656">
                  <c:v>1.0447138959163861E-86</c:v>
                </c:pt>
                <c:pt idx="5657">
                  <c:v>4.6621857981823293E-262</c:v>
                </c:pt>
                <c:pt idx="5658">
                  <c:v>7.9176408913288333E-71</c:v>
                </c:pt>
                <c:pt idx="5659">
                  <c:v>8.3450211958659904E-63</c:v>
                </c:pt>
                <c:pt idx="5660">
                  <c:v>2.2569369029337761E-71</c:v>
                </c:pt>
                <c:pt idx="5661">
                  <c:v>1.407058884098426E-293</c:v>
                </c:pt>
                <c:pt idx="5662">
                  <c:v>1.0102892467181679E-206</c:v>
                </c:pt>
                <c:pt idx="5663">
                  <c:v>1.5164905598676814E-76</c:v>
                </c:pt>
                <c:pt idx="5664">
                  <c:v>1.0865470597462079E-104</c:v>
                </c:pt>
                <c:pt idx="5665">
                  <c:v>9.6140372487797014E-11</c:v>
                </c:pt>
                <c:pt idx="5666">
                  <c:v>6.9589356487713217E-3</c:v>
                </c:pt>
                <c:pt idx="5667">
                  <c:v>1.3876043857342391E-130</c:v>
                </c:pt>
                <c:pt idx="5668">
                  <c:v>1.323471280207617E-3</c:v>
                </c:pt>
                <c:pt idx="5669">
                  <c:v>2.9815746099649052E-124</c:v>
                </c:pt>
                <c:pt idx="5670">
                  <c:v>2.0444911629613375E-6</c:v>
                </c:pt>
                <c:pt idx="5671">
                  <c:v>2.3951268411589338E-40</c:v>
                </c:pt>
                <c:pt idx="5672">
                  <c:v>2.4580325073462451E-38</c:v>
                </c:pt>
                <c:pt idx="5673">
                  <c:v>1.7868674107666636E-249</c:v>
                </c:pt>
                <c:pt idx="5674">
                  <c:v>8.8521631598907305E-33</c:v>
                </c:pt>
                <c:pt idx="5675">
                  <c:v>1.6208845985670241E-60</c:v>
                </c:pt>
                <c:pt idx="5676">
                  <c:v>9.9420381793031E-66</c:v>
                </c:pt>
                <c:pt idx="5677">
                  <c:v>4.6312046855195557E-87</c:v>
                </c:pt>
                <c:pt idx="5678">
                  <c:v>9.3772006089104645E-58</c:v>
                </c:pt>
                <c:pt idx="5679">
                  <c:v>3.1788703283732818E-55</c:v>
                </c:pt>
                <c:pt idx="5680">
                  <c:v>3.8350073968882234E-203</c:v>
                </c:pt>
                <c:pt idx="5681">
                  <c:v>2.2648304888758005E-87</c:v>
                </c:pt>
                <c:pt idx="5682">
                  <c:v>9.6707685436664567E-2</c:v>
                </c:pt>
                <c:pt idx="5683">
                  <c:v>2.4579652285764803E-8</c:v>
                </c:pt>
                <c:pt idx="5684">
                  <c:v>3.9578593818633674E-55</c:v>
                </c:pt>
                <c:pt idx="5685">
                  <c:v>3.1006269036102642E-12</c:v>
                </c:pt>
                <c:pt idx="5686">
                  <c:v>2.7425599637409137E-239</c:v>
                </c:pt>
                <c:pt idx="5687">
                  <c:v>1.7943100170249644E-2</c:v>
                </c:pt>
                <c:pt idx="5688">
                  <c:v>1.8968085186386494E-41</c:v>
                </c:pt>
                <c:pt idx="5689">
                  <c:v>1.8084414665472587E-2</c:v>
                </c:pt>
                <c:pt idx="5690">
                  <c:v>5.5165325038388594E-28</c:v>
                </c:pt>
                <c:pt idx="5691">
                  <c:v>4.3545627788627331E-10</c:v>
                </c:pt>
                <c:pt idx="5692">
                  <c:v>1.4623829738234495E-29</c:v>
                </c:pt>
                <c:pt idx="5693">
                  <c:v>2.5744608622653324E-57</c:v>
                </c:pt>
                <c:pt idx="5694">
                  <c:v>2.3131216285750507E-15</c:v>
                </c:pt>
                <c:pt idx="5695">
                  <c:v>7.631361765490982E-16</c:v>
                </c:pt>
                <c:pt idx="5696">
                  <c:v>7.3784595733583277E-115</c:v>
                </c:pt>
                <c:pt idx="5697">
                  <c:v>4.2312058096811172E-52</c:v>
                </c:pt>
                <c:pt idx="5698">
                  <c:v>0</c:v>
                </c:pt>
                <c:pt idx="5699">
                  <c:v>3.7116722004841771E-27</c:v>
                </c:pt>
                <c:pt idx="5700">
                  <c:v>1.1958595432110784E-47</c:v>
                </c:pt>
                <c:pt idx="5701">
                  <c:v>4.6785713003911562E-9</c:v>
                </c:pt>
                <c:pt idx="5702">
                  <c:v>5.9564233865460622E-78</c:v>
                </c:pt>
                <c:pt idx="5703">
                  <c:v>5.1115862378097847E-117</c:v>
                </c:pt>
                <c:pt idx="5704">
                  <c:v>9.9298469439226711E-2</c:v>
                </c:pt>
                <c:pt idx="5705">
                  <c:v>5.113571486154268E-126</c:v>
                </c:pt>
                <c:pt idx="5706">
                  <c:v>2.1381290149280765E-59</c:v>
                </c:pt>
                <c:pt idx="5707">
                  <c:v>9.994237508959268E-166</c:v>
                </c:pt>
                <c:pt idx="5708">
                  <c:v>1.2212260091951316E-82</c:v>
                </c:pt>
                <c:pt idx="5709">
                  <c:v>3.7127365994824842E-14</c:v>
                </c:pt>
                <c:pt idx="5710">
                  <c:v>8.1906273807175605E-27</c:v>
                </c:pt>
                <c:pt idx="5711">
                  <c:v>3.3249442956059188E-22</c:v>
                </c:pt>
                <c:pt idx="5712">
                  <c:v>0.10657520247156541</c:v>
                </c:pt>
                <c:pt idx="5713">
                  <c:v>3.556421711024189E-93</c:v>
                </c:pt>
                <c:pt idx="5714">
                  <c:v>1.2193341935007221E-43</c:v>
                </c:pt>
                <c:pt idx="5715">
                  <c:v>1.9147991991083278E-2</c:v>
                </c:pt>
                <c:pt idx="5716">
                  <c:v>6.0667834197018681E-136</c:v>
                </c:pt>
                <c:pt idx="5717">
                  <c:v>5.408886429649007E-55</c:v>
                </c:pt>
                <c:pt idx="5718">
                  <c:v>6.5082885649688432E-42</c:v>
                </c:pt>
                <c:pt idx="5719">
                  <c:v>5.6772393539974654E-25</c:v>
                </c:pt>
                <c:pt idx="5720">
                  <c:v>4.0713266857374419E-2</c:v>
                </c:pt>
                <c:pt idx="5721">
                  <c:v>1.278603636571913E-102</c:v>
                </c:pt>
                <c:pt idx="5722">
                  <c:v>5.3847280867232878E-194</c:v>
                </c:pt>
                <c:pt idx="5723">
                  <c:v>2.9817355789964708E-11</c:v>
                </c:pt>
                <c:pt idx="5724">
                  <c:v>2.659253312430138E-118</c:v>
                </c:pt>
                <c:pt idx="5725">
                  <c:v>1.0003211766617513E-56</c:v>
                </c:pt>
                <c:pt idx="5726">
                  <c:v>3.7964071717598119E-4</c:v>
                </c:pt>
                <c:pt idx="5727">
                  <c:v>3.2894914535121821E-99</c:v>
                </c:pt>
                <c:pt idx="5728">
                  <c:v>1.4938584324771643E-90</c:v>
                </c:pt>
                <c:pt idx="5729">
                  <c:v>1.3251411964957267E-35</c:v>
                </c:pt>
                <c:pt idx="5730">
                  <c:v>1.1170332406088404E-4</c:v>
                </c:pt>
                <c:pt idx="5731">
                  <c:v>5.9475605183008743E-117</c:v>
                </c:pt>
                <c:pt idx="5732">
                  <c:v>1.6127463365436695E-7</c:v>
                </c:pt>
                <c:pt idx="5733">
                  <c:v>1.2243526032490957E-11</c:v>
                </c:pt>
                <c:pt idx="5734">
                  <c:v>2.7356444610760956E-20</c:v>
                </c:pt>
                <c:pt idx="5735">
                  <c:v>1.7568176337117035E-24</c:v>
                </c:pt>
                <c:pt idx="5736">
                  <c:v>2.5172515135491236E-12</c:v>
                </c:pt>
                <c:pt idx="5737">
                  <c:v>4.1863306971320738E-57</c:v>
                </c:pt>
                <c:pt idx="5738">
                  <c:v>2.1934886226068727E-108</c:v>
                </c:pt>
                <c:pt idx="5739">
                  <c:v>9.5427213991255842E-260</c:v>
                </c:pt>
                <c:pt idx="5740">
                  <c:v>8.372889580056457E-94</c:v>
                </c:pt>
                <c:pt idx="5741">
                  <c:v>3.8735521742893263E-13</c:v>
                </c:pt>
                <c:pt idx="5742">
                  <c:v>8.9240984830224468E-27</c:v>
                </c:pt>
                <c:pt idx="5743">
                  <c:v>1.4317216337391502E-182</c:v>
                </c:pt>
                <c:pt idx="5744">
                  <c:v>8.724350995289512E-132</c:v>
                </c:pt>
                <c:pt idx="5745">
                  <c:v>2.4186394105255521E-24</c:v>
                </c:pt>
                <c:pt idx="5746">
                  <c:v>1.2327237958073341E-2</c:v>
                </c:pt>
                <c:pt idx="5747">
                  <c:v>6.3782306198866375E-8</c:v>
                </c:pt>
                <c:pt idx="5748">
                  <c:v>8.1449041764230009E-3</c:v>
                </c:pt>
                <c:pt idx="5749">
                  <c:v>2.642947710224709E-16</c:v>
                </c:pt>
                <c:pt idx="5750">
                  <c:v>1.9764104041119009E-101</c:v>
                </c:pt>
                <c:pt idx="5751">
                  <c:v>3.3423844459404674E-86</c:v>
                </c:pt>
                <c:pt idx="5752">
                  <c:v>5.968568565329415E-8</c:v>
                </c:pt>
                <c:pt idx="5753">
                  <c:v>1.4884104707766801E-47</c:v>
                </c:pt>
                <c:pt idx="5754">
                  <c:v>0.10087041379740702</c:v>
                </c:pt>
                <c:pt idx="5755">
                  <c:v>1.2505463358128401E-43</c:v>
                </c:pt>
                <c:pt idx="5756">
                  <c:v>7.4189948008452504E-13</c:v>
                </c:pt>
                <c:pt idx="5757">
                  <c:v>1.6184446891616107E-56</c:v>
                </c:pt>
                <c:pt idx="5758">
                  <c:v>1.0497468014839986E-87</c:v>
                </c:pt>
                <c:pt idx="5759">
                  <c:v>8.5190537593363102E-210</c:v>
                </c:pt>
                <c:pt idx="5760">
                  <c:v>6.0964171440838384E-2</c:v>
                </c:pt>
                <c:pt idx="5761">
                  <c:v>8.3379338198740645E-6</c:v>
                </c:pt>
                <c:pt idx="5762">
                  <c:v>1.9833830231857143E-4</c:v>
                </c:pt>
                <c:pt idx="5763">
                  <c:v>6.5294818808735511E-5</c:v>
                </c:pt>
                <c:pt idx="5764">
                  <c:v>4.3609133023052269E-225</c:v>
                </c:pt>
                <c:pt idx="5765">
                  <c:v>6.3895802448253778E-67</c:v>
                </c:pt>
                <c:pt idx="5766">
                  <c:v>3.8501706557413981E-217</c:v>
                </c:pt>
                <c:pt idx="5767">
                  <c:v>5.4458913945603546E-207</c:v>
                </c:pt>
                <c:pt idx="5768">
                  <c:v>5.6090865227388136E-5</c:v>
                </c:pt>
                <c:pt idx="5769">
                  <c:v>9.2452203923259266E-22</c:v>
                </c:pt>
                <c:pt idx="5770">
                  <c:v>1.7395091881092457E-19</c:v>
                </c:pt>
                <c:pt idx="5771">
                  <c:v>1.3256498909139192E-16</c:v>
                </c:pt>
                <c:pt idx="5772">
                  <c:v>7.2789152116929657E-16</c:v>
                </c:pt>
                <c:pt idx="5773">
                  <c:v>1.603206914004626E-19</c:v>
                </c:pt>
                <c:pt idx="5774">
                  <c:v>1.3431439000280017E-4</c:v>
                </c:pt>
                <c:pt idx="5775">
                  <c:v>2.5632093073238075E-4</c:v>
                </c:pt>
                <c:pt idx="5776">
                  <c:v>1.7756910133202108E-25</c:v>
                </c:pt>
                <c:pt idx="5777">
                  <c:v>4.5502152005863299E-64</c:v>
                </c:pt>
                <c:pt idx="5778">
                  <c:v>1.9819626074287143E-102</c:v>
                </c:pt>
                <c:pt idx="5779">
                  <c:v>8.3649332958369442E-55</c:v>
                </c:pt>
                <c:pt idx="5780">
                  <c:v>1.8283039305514656E-12</c:v>
                </c:pt>
                <c:pt idx="5781">
                  <c:v>3.720398296609018E-20</c:v>
                </c:pt>
                <c:pt idx="5782">
                  <c:v>0.10174559335046109</c:v>
                </c:pt>
                <c:pt idx="5783">
                  <c:v>5.6750924549734911E-54</c:v>
                </c:pt>
                <c:pt idx="5784">
                  <c:v>4.9693974920590386E-39</c:v>
                </c:pt>
                <c:pt idx="5785">
                  <c:v>8.4537384451126676E-5</c:v>
                </c:pt>
                <c:pt idx="5786">
                  <c:v>1.4121960175734991E-20</c:v>
                </c:pt>
                <c:pt idx="5787">
                  <c:v>5.6584436910533226E-11</c:v>
                </c:pt>
                <c:pt idx="5788">
                  <c:v>0</c:v>
                </c:pt>
                <c:pt idx="5789">
                  <c:v>6.8557470440475348E-138</c:v>
                </c:pt>
                <c:pt idx="5790">
                  <c:v>4.5665429877490423E-213</c:v>
                </c:pt>
                <c:pt idx="5791">
                  <c:v>4.6087739902952732E-152</c:v>
                </c:pt>
                <c:pt idx="5792">
                  <c:v>4.9881976588975451E-29</c:v>
                </c:pt>
                <c:pt idx="5793">
                  <c:v>7.0930405114935466E-2</c:v>
                </c:pt>
                <c:pt idx="5794">
                  <c:v>2.4821656726029529E-222</c:v>
                </c:pt>
                <c:pt idx="5795">
                  <c:v>2.1913256876658892E-8</c:v>
                </c:pt>
                <c:pt idx="5796">
                  <c:v>1.7941710476587757E-68</c:v>
                </c:pt>
                <c:pt idx="5797">
                  <c:v>8.4424848122420351E-53</c:v>
                </c:pt>
                <c:pt idx="5798">
                  <c:v>0.13102102566505355</c:v>
                </c:pt>
                <c:pt idx="5799">
                  <c:v>1.7216453321916733E-41</c:v>
                </c:pt>
                <c:pt idx="5800">
                  <c:v>3.5724637780551257E-167</c:v>
                </c:pt>
                <c:pt idx="5801">
                  <c:v>3.5514141981686191E-204</c:v>
                </c:pt>
                <c:pt idx="5802">
                  <c:v>3.001330708100023E-2</c:v>
                </c:pt>
                <c:pt idx="5803">
                  <c:v>7.4960929616896305E-26</c:v>
                </c:pt>
                <c:pt idx="5804">
                  <c:v>9.0819776928145953E-37</c:v>
                </c:pt>
                <c:pt idx="5805">
                  <c:v>6.2137110213349561E-71</c:v>
                </c:pt>
                <c:pt idx="5806">
                  <c:v>1.6970370078357399E-55</c:v>
                </c:pt>
                <c:pt idx="5807">
                  <c:v>7.1775211556116395E-145</c:v>
                </c:pt>
                <c:pt idx="5808">
                  <c:v>6.3341059559700211E-214</c:v>
                </c:pt>
                <c:pt idx="5809">
                  <c:v>1.5914771351497935E-279</c:v>
                </c:pt>
                <c:pt idx="5810">
                  <c:v>1.0946113695753593E-297</c:v>
                </c:pt>
                <c:pt idx="5811">
                  <c:v>1.2883402211109505E-141</c:v>
                </c:pt>
                <c:pt idx="5812">
                  <c:v>2.548073116691087E-90</c:v>
                </c:pt>
                <c:pt idx="5813">
                  <c:v>5.0815023415560277E-55</c:v>
                </c:pt>
                <c:pt idx="5814">
                  <c:v>8.7170125462320499E-5</c:v>
                </c:pt>
                <c:pt idx="5815">
                  <c:v>2.3044423723747064E-31</c:v>
                </c:pt>
                <c:pt idx="5816">
                  <c:v>7.4935134663537171E-18</c:v>
                </c:pt>
                <c:pt idx="5817">
                  <c:v>5.36958397988805E-58</c:v>
                </c:pt>
                <c:pt idx="5818">
                  <c:v>5.6076630287161033E-2</c:v>
                </c:pt>
                <c:pt idx="5819">
                  <c:v>4.0795639719645185E-2</c:v>
                </c:pt>
                <c:pt idx="5820">
                  <c:v>8.8967516461921708E-5</c:v>
                </c:pt>
                <c:pt idx="5821">
                  <c:v>2.2391541077778636E-47</c:v>
                </c:pt>
                <c:pt idx="5822">
                  <c:v>2.2535867410073358E-75</c:v>
                </c:pt>
                <c:pt idx="5823">
                  <c:v>1.635346090793198E-2</c:v>
                </c:pt>
                <c:pt idx="5824">
                  <c:v>1.2330744485716768E-22</c:v>
                </c:pt>
                <c:pt idx="5825">
                  <c:v>3.9879427393818872E-48</c:v>
                </c:pt>
                <c:pt idx="5826">
                  <c:v>3.3670784206420337E-30</c:v>
                </c:pt>
                <c:pt idx="5827">
                  <c:v>4.9827606108863468E-43</c:v>
                </c:pt>
                <c:pt idx="5828">
                  <c:v>1.0174720359309688E-133</c:v>
                </c:pt>
                <c:pt idx="5829">
                  <c:v>6.2470547998581163E-122</c:v>
                </c:pt>
                <c:pt idx="5830">
                  <c:v>9.3138626239381669E-5</c:v>
                </c:pt>
                <c:pt idx="5831">
                  <c:v>1.2467925757441904E-12</c:v>
                </c:pt>
                <c:pt idx="5832">
                  <c:v>1.329899384036439E-4</c:v>
                </c:pt>
                <c:pt idx="5833">
                  <c:v>1.0191674502998624E-9</c:v>
                </c:pt>
                <c:pt idx="5834">
                  <c:v>1.3939406917829883E-21</c:v>
                </c:pt>
                <c:pt idx="5835">
                  <c:v>1.0218666016173658E-69</c:v>
                </c:pt>
                <c:pt idx="5836">
                  <c:v>5.6222586532299076E-19</c:v>
                </c:pt>
                <c:pt idx="5837">
                  <c:v>1.0922850156219776E-22</c:v>
                </c:pt>
                <c:pt idx="5838">
                  <c:v>1.807740888337366E-8</c:v>
                </c:pt>
                <c:pt idx="5839">
                  <c:v>3.3814900245828734E-2</c:v>
                </c:pt>
                <c:pt idx="5840">
                  <c:v>9.1303296803174812E-155</c:v>
                </c:pt>
                <c:pt idx="5841">
                  <c:v>2.260063007571151E-16</c:v>
                </c:pt>
                <c:pt idx="5842">
                  <c:v>1.3103141731338178E-132</c:v>
                </c:pt>
                <c:pt idx="5843">
                  <c:v>5.0660898456233394E-104</c:v>
                </c:pt>
                <c:pt idx="5844">
                  <c:v>4.9511483785551734E-33</c:v>
                </c:pt>
                <c:pt idx="5845">
                  <c:v>1.578620731074969E-80</c:v>
                </c:pt>
                <c:pt idx="5846">
                  <c:v>1.269913890739341E-35</c:v>
                </c:pt>
                <c:pt idx="5847">
                  <c:v>3.5186424529963109E-20</c:v>
                </c:pt>
                <c:pt idx="5848">
                  <c:v>5.3226067824469168E-2</c:v>
                </c:pt>
                <c:pt idx="5849">
                  <c:v>1.2435000037743427E-149</c:v>
                </c:pt>
                <c:pt idx="5850">
                  <c:v>2.1519025102300374E-46</c:v>
                </c:pt>
                <c:pt idx="5851">
                  <c:v>1.1396106819199701E-80</c:v>
                </c:pt>
                <c:pt idx="5852">
                  <c:v>1.9002530673429527E-15</c:v>
                </c:pt>
                <c:pt idx="5853">
                  <c:v>1.7413870341855879E-283</c:v>
                </c:pt>
                <c:pt idx="5854">
                  <c:v>1.920758009353272E-26</c:v>
                </c:pt>
                <c:pt idx="5855">
                  <c:v>2.5159980677090311E-65</c:v>
                </c:pt>
                <c:pt idx="5856">
                  <c:v>7.8109761838595102E-102</c:v>
                </c:pt>
                <c:pt idx="5857">
                  <c:v>2.5674171014454723E-6</c:v>
                </c:pt>
                <c:pt idx="5858">
                  <c:v>3.5606414512221666E-11</c:v>
                </c:pt>
                <c:pt idx="5859">
                  <c:v>3.5902539676289105E-2</c:v>
                </c:pt>
                <c:pt idx="5860">
                  <c:v>1.8421542113743698E-71</c:v>
                </c:pt>
                <c:pt idx="5861">
                  <c:v>3.1299216731703068E-142</c:v>
                </c:pt>
                <c:pt idx="5862">
                  <c:v>6.1196225484580086E-27</c:v>
                </c:pt>
                <c:pt idx="5863">
                  <c:v>3.0936144789339351E-119</c:v>
                </c:pt>
                <c:pt idx="5864">
                  <c:v>2.7861660295033683E-66</c:v>
                </c:pt>
                <c:pt idx="5865">
                  <c:v>7.9264251850319995E-111</c:v>
                </c:pt>
                <c:pt idx="5866">
                  <c:v>1.6091712542886456E-2</c:v>
                </c:pt>
                <c:pt idx="5867">
                  <c:v>5.3944745760581032E-98</c:v>
                </c:pt>
                <c:pt idx="5868">
                  <c:v>7.0027445754710558E-190</c:v>
                </c:pt>
                <c:pt idx="5869">
                  <c:v>1.4436623565057942E-8</c:v>
                </c:pt>
                <c:pt idx="5870">
                  <c:v>3.6083004156106568E-112</c:v>
                </c:pt>
                <c:pt idx="5871">
                  <c:v>1.7413870341855879E-283</c:v>
                </c:pt>
                <c:pt idx="5872">
                  <c:v>3.972322644873936E-4</c:v>
                </c:pt>
                <c:pt idx="5873">
                  <c:v>4.5700776610550213E-2</c:v>
                </c:pt>
                <c:pt idx="5874">
                  <c:v>7.8613800008630832E-22</c:v>
                </c:pt>
                <c:pt idx="5875">
                  <c:v>3.3544186280233469E-149</c:v>
                </c:pt>
                <c:pt idx="5876">
                  <c:v>0.11268134342537078</c:v>
                </c:pt>
                <c:pt idx="5877">
                  <c:v>4.3811673184324261E-17</c:v>
                </c:pt>
                <c:pt idx="5878">
                  <c:v>2.2211954324779285E-3</c:v>
                </c:pt>
                <c:pt idx="5879">
                  <c:v>5.2591856096241854E-19</c:v>
                </c:pt>
                <c:pt idx="5880">
                  <c:v>2.5744608622653324E-57</c:v>
                </c:pt>
                <c:pt idx="5881">
                  <c:v>6.8800077533426958E-9</c:v>
                </c:pt>
                <c:pt idx="5882">
                  <c:v>3.9346321183277673E-70</c:v>
                </c:pt>
                <c:pt idx="5883">
                  <c:v>1.3918254665976115E-44</c:v>
                </c:pt>
                <c:pt idx="5884">
                  <c:v>5.5590063397478012E-75</c:v>
                </c:pt>
                <c:pt idx="5885">
                  <c:v>4.4059020752777515E-177</c:v>
                </c:pt>
                <c:pt idx="5886">
                  <c:v>7.6287992995008819E-10</c:v>
                </c:pt>
                <c:pt idx="5887">
                  <c:v>3.6262954307605695E-241</c:v>
                </c:pt>
                <c:pt idx="5888">
                  <c:v>1.4701599311722605E-251</c:v>
                </c:pt>
                <c:pt idx="5889">
                  <c:v>0.13198026310678221</c:v>
                </c:pt>
                <c:pt idx="5890">
                  <c:v>2.2644294895433758E-42</c:v>
                </c:pt>
                <c:pt idx="5891">
                  <c:v>1.6396858748531574E-2</c:v>
                </c:pt>
                <c:pt idx="5892">
                  <c:v>9.3566310313556708E-2</c:v>
                </c:pt>
                <c:pt idx="5893">
                  <c:v>5.4527651183139289E-107</c:v>
                </c:pt>
                <c:pt idx="5894">
                  <c:v>1.9994023163862583E-29</c:v>
                </c:pt>
                <c:pt idx="5895">
                  <c:v>1.3617714248230001E-236</c:v>
                </c:pt>
                <c:pt idx="5896">
                  <c:v>1.2169741874336358E-35</c:v>
                </c:pt>
                <c:pt idx="5897">
                  <c:v>5.7443601473677819E-34</c:v>
                </c:pt>
                <c:pt idx="5898">
                  <c:v>1.1744217620584257E-4</c:v>
                </c:pt>
                <c:pt idx="5899">
                  <c:v>6.3327402796282635E-27</c:v>
                </c:pt>
                <c:pt idx="5900">
                  <c:v>2.0729389273645468E-5</c:v>
                </c:pt>
                <c:pt idx="5901">
                  <c:v>5.968568565329415E-8</c:v>
                </c:pt>
                <c:pt idx="5902">
                  <c:v>4.9769308146155345E-6</c:v>
                </c:pt>
                <c:pt idx="5903">
                  <c:v>0</c:v>
                </c:pt>
                <c:pt idx="5904">
                  <c:v>7.3178852795507816E-28</c:v>
                </c:pt>
                <c:pt idx="5905">
                  <c:v>3.0725902779315592E-19</c:v>
                </c:pt>
                <c:pt idx="5906">
                  <c:v>8.2075827519961172E-82</c:v>
                </c:pt>
                <c:pt idx="5907">
                  <c:v>1.1273423810984304E-102</c:v>
                </c:pt>
                <c:pt idx="5908">
                  <c:v>3.0666398901139462E-11</c:v>
                </c:pt>
                <c:pt idx="5909">
                  <c:v>1.4353437084190578E-132</c:v>
                </c:pt>
                <c:pt idx="5910">
                  <c:v>1.3147634769941406E-14</c:v>
                </c:pt>
                <c:pt idx="5911">
                  <c:v>0</c:v>
                </c:pt>
                <c:pt idx="5912">
                  <c:v>7.4341243290555633E-220</c:v>
                </c:pt>
                <c:pt idx="5913">
                  <c:v>3.2556129375117022E-40</c:v>
                </c:pt>
                <c:pt idx="5914">
                  <c:v>1.6859134060131613E-221</c:v>
                </c:pt>
                <c:pt idx="5915">
                  <c:v>3.3628138513046833E-98</c:v>
                </c:pt>
                <c:pt idx="5916">
                  <c:v>3.9857208261533353E-30</c:v>
                </c:pt>
                <c:pt idx="5917">
                  <c:v>1.5051004487074952E-23</c:v>
                </c:pt>
                <c:pt idx="5918">
                  <c:v>1.1711936429032226E-189</c:v>
                </c:pt>
                <c:pt idx="5919">
                  <c:v>5.78867081757173E-164</c:v>
                </c:pt>
                <c:pt idx="5920">
                  <c:v>2.1721883884098456E-137</c:v>
                </c:pt>
                <c:pt idx="5921">
                  <c:v>0.10008824406200252</c:v>
                </c:pt>
                <c:pt idx="5922">
                  <c:v>0.13148901288743089</c:v>
                </c:pt>
                <c:pt idx="5923">
                  <c:v>1.0781940693370159E-18</c:v>
                </c:pt>
                <c:pt idx="5924">
                  <c:v>2.7263068762395464E-146</c:v>
                </c:pt>
                <c:pt idx="5925">
                  <c:v>5.9117843972542423E-5</c:v>
                </c:pt>
                <c:pt idx="5926">
                  <c:v>0</c:v>
                </c:pt>
                <c:pt idx="5927">
                  <c:v>7.4028876122845753E-84</c:v>
                </c:pt>
                <c:pt idx="5928">
                  <c:v>9.1333340549082078E-305</c:v>
                </c:pt>
                <c:pt idx="5929">
                  <c:v>4.4325383926960771E-8</c:v>
                </c:pt>
                <c:pt idx="5930">
                  <c:v>3.9036957709425311E-5</c:v>
                </c:pt>
                <c:pt idx="5931">
                  <c:v>8.8343479673896316E-130</c:v>
                </c:pt>
                <c:pt idx="5932">
                  <c:v>4.8388061583032414E-4</c:v>
                </c:pt>
                <c:pt idx="5933">
                  <c:v>1.2198509503063411E-5</c:v>
                </c:pt>
                <c:pt idx="5934">
                  <c:v>2.0625000182338014E-132</c:v>
                </c:pt>
                <c:pt idx="5935">
                  <c:v>1.9214179166127846E-199</c:v>
                </c:pt>
                <c:pt idx="5936">
                  <c:v>7.2841495372708589E-31</c:v>
                </c:pt>
                <c:pt idx="5937">
                  <c:v>1.0515824249991537E-190</c:v>
                </c:pt>
                <c:pt idx="5938">
                  <c:v>2.4963881494830421E-24</c:v>
                </c:pt>
                <c:pt idx="5939">
                  <c:v>5.1158402051423855E-224</c:v>
                </c:pt>
                <c:pt idx="5940">
                  <c:v>8.5775619719900804E-12</c:v>
                </c:pt>
                <c:pt idx="5941">
                  <c:v>2.9411685704073224E-5</c:v>
                </c:pt>
                <c:pt idx="5942">
                  <c:v>4.0159780857719956E-17</c:v>
                </c:pt>
                <c:pt idx="5943">
                  <c:v>2.1918139416312897E-92</c:v>
                </c:pt>
                <c:pt idx="5944">
                  <c:v>3.5846971115250584E-27</c:v>
                </c:pt>
                <c:pt idx="5945">
                  <c:v>3.968676580803099E-6</c:v>
                </c:pt>
                <c:pt idx="5946">
                  <c:v>1.1961073646972672E-22</c:v>
                </c:pt>
                <c:pt idx="5947">
                  <c:v>9.9788690742805559E-150</c:v>
                </c:pt>
                <c:pt idx="5948">
                  <c:v>0</c:v>
                </c:pt>
                <c:pt idx="5949">
                  <c:v>0</c:v>
                </c:pt>
                <c:pt idx="5950">
                  <c:v>2.6056911968916074E-141</c:v>
                </c:pt>
                <c:pt idx="5951">
                  <c:v>1.1420153961512861E-20</c:v>
                </c:pt>
                <c:pt idx="5952">
                  <c:v>1.7343663973603685E-17</c:v>
                </c:pt>
                <c:pt idx="5953">
                  <c:v>1.8151730225203325E-118</c:v>
                </c:pt>
                <c:pt idx="5954">
                  <c:v>1.3187046421041409E-55</c:v>
                </c:pt>
                <c:pt idx="5955">
                  <c:v>6.3907547812195327E-16</c:v>
                </c:pt>
                <c:pt idx="5956">
                  <c:v>1.6662369908007062E-2</c:v>
                </c:pt>
                <c:pt idx="5957">
                  <c:v>5.0907878633819572E-74</c:v>
                </c:pt>
                <c:pt idx="5958">
                  <c:v>4.2200820742942532E-22</c:v>
                </c:pt>
                <c:pt idx="5959">
                  <c:v>1.0128004223376192E-74</c:v>
                </c:pt>
                <c:pt idx="5960">
                  <c:v>9.190379038834017E-158</c:v>
                </c:pt>
                <c:pt idx="5961">
                  <c:v>5.3391885544234412E-13</c:v>
                </c:pt>
                <c:pt idx="5962">
                  <c:v>1.5325646478098984E-2</c:v>
                </c:pt>
                <c:pt idx="5963">
                  <c:v>3.2070541014661337E-10</c:v>
                </c:pt>
                <c:pt idx="5964">
                  <c:v>2.6169966969390358E-35</c:v>
                </c:pt>
                <c:pt idx="5965">
                  <c:v>1.1727749861762335E-45</c:v>
                </c:pt>
                <c:pt idx="5966">
                  <c:v>5.1824472895721937E-2</c:v>
                </c:pt>
                <c:pt idx="5967">
                  <c:v>1.3615478697399211E-38</c:v>
                </c:pt>
                <c:pt idx="5968">
                  <c:v>7.1693562911728304E-5</c:v>
                </c:pt>
                <c:pt idx="5969">
                  <c:v>2.3211834801831419E-13</c:v>
                </c:pt>
                <c:pt idx="5970">
                  <c:v>1.3115685774981979E-66</c:v>
                </c:pt>
                <c:pt idx="5971">
                  <c:v>5.0176884849213527E-37</c:v>
                </c:pt>
                <c:pt idx="5972">
                  <c:v>2.5385995986456475E-237</c:v>
                </c:pt>
                <c:pt idx="5973">
                  <c:v>3.3227635681908337E-12</c:v>
                </c:pt>
                <c:pt idx="5974">
                  <c:v>2.8771543098070301E-79</c:v>
                </c:pt>
                <c:pt idx="5975">
                  <c:v>1.0167976817692712E-46</c:v>
                </c:pt>
                <c:pt idx="5976">
                  <c:v>1.1910443327351888E-35</c:v>
                </c:pt>
                <c:pt idx="5977">
                  <c:v>6.7139998364491356E-23</c:v>
                </c:pt>
                <c:pt idx="5978">
                  <c:v>2.5646752229938308E-18</c:v>
                </c:pt>
                <c:pt idx="5979">
                  <c:v>1.7316298067047499E-34</c:v>
                </c:pt>
                <c:pt idx="5980">
                  <c:v>6.5086744077284383E-18</c:v>
                </c:pt>
                <c:pt idx="5981">
                  <c:v>1.124548227021553E-5</c:v>
                </c:pt>
                <c:pt idx="5982">
                  <c:v>6.5058979697134124E-9</c:v>
                </c:pt>
                <c:pt idx="5983">
                  <c:v>7.9026011307865428E-4</c:v>
                </c:pt>
                <c:pt idx="5984">
                  <c:v>9.7206140129613483E-27</c:v>
                </c:pt>
                <c:pt idx="5985">
                  <c:v>1.863134327451208E-174</c:v>
                </c:pt>
                <c:pt idx="5986">
                  <c:v>3.8429517868558615E-193</c:v>
                </c:pt>
                <c:pt idx="5987">
                  <c:v>4.6840329904348853E-2</c:v>
                </c:pt>
                <c:pt idx="5988">
                  <c:v>5.1105915994930629E-7</c:v>
                </c:pt>
                <c:pt idx="5989">
                  <c:v>7.2055936429072698E-12</c:v>
                </c:pt>
                <c:pt idx="5990">
                  <c:v>2.8335368624765657E-29</c:v>
                </c:pt>
                <c:pt idx="5991">
                  <c:v>5.9078726058471202E-153</c:v>
                </c:pt>
                <c:pt idx="5992">
                  <c:v>1.4330327120683331E-128</c:v>
                </c:pt>
                <c:pt idx="5993">
                  <c:v>3.909557334397696E-2</c:v>
                </c:pt>
                <c:pt idx="5994">
                  <c:v>3.5274402535869915E-11</c:v>
                </c:pt>
                <c:pt idx="5995">
                  <c:v>3.3670784206420337E-30</c:v>
                </c:pt>
                <c:pt idx="5996">
                  <c:v>1.4006744172737649E-73</c:v>
                </c:pt>
                <c:pt idx="5997">
                  <c:v>1.5970478785342999E-8</c:v>
                </c:pt>
                <c:pt idx="5998">
                  <c:v>1.6358439744996156E-7</c:v>
                </c:pt>
                <c:pt idx="5999">
                  <c:v>1.0480981293588789E-152</c:v>
                </c:pt>
                <c:pt idx="6000">
                  <c:v>1.9261958657980319E-250</c:v>
                </c:pt>
                <c:pt idx="6001">
                  <c:v>1.0941953808521071E-40</c:v>
                </c:pt>
                <c:pt idx="6002">
                  <c:v>2.9654865976095446E-6</c:v>
                </c:pt>
                <c:pt idx="6003">
                  <c:v>1.8416512308571929E-5</c:v>
                </c:pt>
                <c:pt idx="6004">
                  <c:v>1.5883545260032821E-262</c:v>
                </c:pt>
                <c:pt idx="6005">
                  <c:v>9.0682330890788896E-35</c:v>
                </c:pt>
                <c:pt idx="6006">
                  <c:v>1.5441521715422579E-5</c:v>
                </c:pt>
                <c:pt idx="6007">
                  <c:v>4.9688670564616279E-157</c:v>
                </c:pt>
                <c:pt idx="6008">
                  <c:v>1.9822301904125324E-53</c:v>
                </c:pt>
                <c:pt idx="6009">
                  <c:v>3.872123274451035E-6</c:v>
                </c:pt>
                <c:pt idx="6010">
                  <c:v>7.3163540271224745E-112</c:v>
                </c:pt>
                <c:pt idx="6011">
                  <c:v>1.1170332406088404E-4</c:v>
                </c:pt>
                <c:pt idx="6012">
                  <c:v>2.4206789386360459E-8</c:v>
                </c:pt>
                <c:pt idx="6013">
                  <c:v>8.4970964581138983E-5</c:v>
                </c:pt>
                <c:pt idx="6014">
                  <c:v>1.2556132390487548E-5</c:v>
                </c:pt>
                <c:pt idx="6015">
                  <c:v>7.4338845014294029E-191</c:v>
                </c:pt>
                <c:pt idx="6016">
                  <c:v>4.6586480835951073E-149</c:v>
                </c:pt>
                <c:pt idx="6017">
                  <c:v>4.7923299451325354E-11</c:v>
                </c:pt>
                <c:pt idx="6018">
                  <c:v>2.6644354666617905E-9</c:v>
                </c:pt>
                <c:pt idx="6019">
                  <c:v>4.5803362797564383E-34</c:v>
                </c:pt>
                <c:pt idx="6020">
                  <c:v>2.1465315426268044E-2</c:v>
                </c:pt>
                <c:pt idx="6021">
                  <c:v>1.0958179795005501E-212</c:v>
                </c:pt>
                <c:pt idx="6022">
                  <c:v>1.9212250486011755E-34</c:v>
                </c:pt>
                <c:pt idx="6023">
                  <c:v>4.5144501356984759E-6</c:v>
                </c:pt>
                <c:pt idx="6024">
                  <c:v>6.8072688379087383E-5</c:v>
                </c:pt>
                <c:pt idx="6025">
                  <c:v>8.7254371570737706E-277</c:v>
                </c:pt>
                <c:pt idx="6026">
                  <c:v>6.1185081448386894E-15</c:v>
                </c:pt>
                <c:pt idx="6027">
                  <c:v>2.9386642323295352E-29</c:v>
                </c:pt>
                <c:pt idx="6028">
                  <c:v>6.066355798212988E-24</c:v>
                </c:pt>
                <c:pt idx="6029">
                  <c:v>9.8328571625573522E-9</c:v>
                </c:pt>
                <c:pt idx="6030">
                  <c:v>7.2877033191214422E-100</c:v>
                </c:pt>
                <c:pt idx="6031">
                  <c:v>2.2319474858382979E-86</c:v>
                </c:pt>
                <c:pt idx="6032">
                  <c:v>3.038706060562774E-51</c:v>
                </c:pt>
                <c:pt idx="6033">
                  <c:v>5.3889886718186774E-76</c:v>
                </c:pt>
                <c:pt idx="6034">
                  <c:v>1.3145202189600178E-117</c:v>
                </c:pt>
                <c:pt idx="6035">
                  <c:v>1.3073716017374252E-5</c:v>
                </c:pt>
                <c:pt idx="6036">
                  <c:v>8.1956112153729391E-53</c:v>
                </c:pt>
                <c:pt idx="6037">
                  <c:v>0.12230904926760958</c:v>
                </c:pt>
                <c:pt idx="6038">
                  <c:v>7.3634239024708073E-2</c:v>
                </c:pt>
                <c:pt idx="6039">
                  <c:v>7.3269658841151257E-24</c:v>
                </c:pt>
                <c:pt idx="6040">
                  <c:v>1.603659591136075E-95</c:v>
                </c:pt>
                <c:pt idx="6041">
                  <c:v>1.4803941930994577E-12</c:v>
                </c:pt>
                <c:pt idx="6042">
                  <c:v>5.0070435887118647E-7</c:v>
                </c:pt>
                <c:pt idx="6043">
                  <c:v>3.4125398601616004E-183</c:v>
                </c:pt>
                <c:pt idx="6044">
                  <c:v>3.6180074953842695E-171</c:v>
                </c:pt>
                <c:pt idx="6045">
                  <c:v>9.3490864455934115E-4</c:v>
                </c:pt>
                <c:pt idx="6046">
                  <c:v>8.1973005263978494E-49</c:v>
                </c:pt>
                <c:pt idx="6047">
                  <c:v>2.4303993108528198E-3</c:v>
                </c:pt>
                <c:pt idx="6048">
                  <c:v>7.8868441562691175E-45</c:v>
                </c:pt>
                <c:pt idx="6049">
                  <c:v>1.904982155193732E-2</c:v>
                </c:pt>
                <c:pt idx="6050">
                  <c:v>3.1936228021565555E-15</c:v>
                </c:pt>
                <c:pt idx="6051">
                  <c:v>4.3618424534551237E-172</c:v>
                </c:pt>
                <c:pt idx="6052">
                  <c:v>2.0426370931449424E-64</c:v>
                </c:pt>
                <c:pt idx="6053">
                  <c:v>1.0572930125322515E-82</c:v>
                </c:pt>
                <c:pt idx="6054">
                  <c:v>0</c:v>
                </c:pt>
                <c:pt idx="6055">
                  <c:v>3.5119431001595625E-8</c:v>
                </c:pt>
                <c:pt idx="6056">
                  <c:v>8.8973228695014979E-6</c:v>
                </c:pt>
                <c:pt idx="6057">
                  <c:v>9.3361519464375958E-2</c:v>
                </c:pt>
                <c:pt idx="6058">
                  <c:v>4.6541303888897739E-47</c:v>
                </c:pt>
                <c:pt idx="6059">
                  <c:v>1.2558462322326712E-44</c:v>
                </c:pt>
                <c:pt idx="6060">
                  <c:v>1.5341630651615055E-139</c:v>
                </c:pt>
                <c:pt idx="6061">
                  <c:v>2.394794657945665E-31</c:v>
                </c:pt>
                <c:pt idx="6062">
                  <c:v>1.6829989019162317E-7</c:v>
                </c:pt>
                <c:pt idx="6063">
                  <c:v>2.0517115402439016E-7</c:v>
                </c:pt>
                <c:pt idx="6064">
                  <c:v>2.5373201862728241E-32</c:v>
                </c:pt>
                <c:pt idx="6065">
                  <c:v>4.1364949789558183E-188</c:v>
                </c:pt>
                <c:pt idx="6066">
                  <c:v>8.9599023327253877E-3</c:v>
                </c:pt>
                <c:pt idx="6067">
                  <c:v>1.9494707901004746E-222</c:v>
                </c:pt>
                <c:pt idx="6068">
                  <c:v>3.9866252003057524E-52</c:v>
                </c:pt>
                <c:pt idx="6069">
                  <c:v>6.215281049725685E-4</c:v>
                </c:pt>
                <c:pt idx="6070">
                  <c:v>3.0295784155651539E-53</c:v>
                </c:pt>
                <c:pt idx="6071">
                  <c:v>0.11242757255833313</c:v>
                </c:pt>
                <c:pt idx="6072">
                  <c:v>3.2578782416782921E-12</c:v>
                </c:pt>
                <c:pt idx="6073">
                  <c:v>2.0314864646564512E-4</c:v>
                </c:pt>
                <c:pt idx="6074">
                  <c:v>2.3121727973253448E-7</c:v>
                </c:pt>
                <c:pt idx="6075">
                  <c:v>3.277019332822677E-58</c:v>
                </c:pt>
                <c:pt idx="6076">
                  <c:v>1.2952039199188667E-53</c:v>
                </c:pt>
                <c:pt idx="6077">
                  <c:v>5.0186476117372637E-26</c:v>
                </c:pt>
                <c:pt idx="6078">
                  <c:v>7.3532220806122567E-125</c:v>
                </c:pt>
                <c:pt idx="6079">
                  <c:v>6.1585177152048689E-25</c:v>
                </c:pt>
                <c:pt idx="6080">
                  <c:v>2.5717884855245724E-38</c:v>
                </c:pt>
                <c:pt idx="6081">
                  <c:v>1.8729984319498842E-43</c:v>
                </c:pt>
                <c:pt idx="6082">
                  <c:v>5.7423318698191386E-277</c:v>
                </c:pt>
                <c:pt idx="6083">
                  <c:v>2.1134838571954127E-162</c:v>
                </c:pt>
                <c:pt idx="6084">
                  <c:v>9.6444629519299534E-7</c:v>
                </c:pt>
                <c:pt idx="6085">
                  <c:v>1.4232781356937172E-56</c:v>
                </c:pt>
                <c:pt idx="6086">
                  <c:v>3.0085040537056401E-3</c:v>
                </c:pt>
                <c:pt idx="6087">
                  <c:v>3.2982207815289536E-9</c:v>
                </c:pt>
                <c:pt idx="6088">
                  <c:v>4.1772711387002808E-232</c:v>
                </c:pt>
                <c:pt idx="6089">
                  <c:v>4.2760440187963345E-94</c:v>
                </c:pt>
                <c:pt idx="6090">
                  <c:v>3.4513906336816364E-79</c:v>
                </c:pt>
                <c:pt idx="6091">
                  <c:v>2.2530769038786677E-22</c:v>
                </c:pt>
                <c:pt idx="6092">
                  <c:v>2.2957017864303597E-107</c:v>
                </c:pt>
                <c:pt idx="6093">
                  <c:v>6.3385490542684966E-6</c:v>
                </c:pt>
                <c:pt idx="6094">
                  <c:v>9.9891233462678058E-2</c:v>
                </c:pt>
                <c:pt idx="6095">
                  <c:v>1.4302506113896695E-85</c:v>
                </c:pt>
                <c:pt idx="6096">
                  <c:v>3.620794983546683E-51</c:v>
                </c:pt>
                <c:pt idx="6097">
                  <c:v>3.7515023743500971E-146</c:v>
                </c:pt>
                <c:pt idx="6098">
                  <c:v>1.2170745500822392E-13</c:v>
                </c:pt>
                <c:pt idx="6099">
                  <c:v>6.0559049956519462E-217</c:v>
                </c:pt>
                <c:pt idx="6100">
                  <c:v>6.0518960607186682E-33</c:v>
                </c:pt>
                <c:pt idx="6101">
                  <c:v>1.4356887159894753E-29</c:v>
                </c:pt>
                <c:pt idx="6102">
                  <c:v>5.356940079644217E-82</c:v>
                </c:pt>
                <c:pt idx="6103">
                  <c:v>1.6920011198719979E-83</c:v>
                </c:pt>
                <c:pt idx="6104">
                  <c:v>7.5972309406873968E-14</c:v>
                </c:pt>
                <c:pt idx="6105">
                  <c:v>4.8279569685239567E-6</c:v>
                </c:pt>
                <c:pt idx="6106">
                  <c:v>1.1681231377925521E-140</c:v>
                </c:pt>
                <c:pt idx="6107">
                  <c:v>2.2941200251112355E-10</c:v>
                </c:pt>
                <c:pt idx="6108">
                  <c:v>1.2869777438564879E-41</c:v>
                </c:pt>
                <c:pt idx="6109">
                  <c:v>0.11810510606994121</c:v>
                </c:pt>
                <c:pt idx="6110">
                  <c:v>1.9367535931978891E-3</c:v>
                </c:pt>
                <c:pt idx="6111">
                  <c:v>6.3616461812401641E-25</c:v>
                </c:pt>
                <c:pt idx="6112">
                  <c:v>1.0399078277894306E-21</c:v>
                </c:pt>
                <c:pt idx="6113">
                  <c:v>1.1282572709092524E-72</c:v>
                </c:pt>
                <c:pt idx="6114">
                  <c:v>2.5245462261088232E-84</c:v>
                </c:pt>
                <c:pt idx="6115">
                  <c:v>9.2015130737315571E-34</c:v>
                </c:pt>
                <c:pt idx="6116">
                  <c:v>6.3789333420278995E-4</c:v>
                </c:pt>
                <c:pt idx="6117">
                  <c:v>0.13260950919526157</c:v>
                </c:pt>
                <c:pt idx="6118">
                  <c:v>2.3055789139296204E-24</c:v>
                </c:pt>
                <c:pt idx="6119">
                  <c:v>3.0175127521926274E-159</c:v>
                </c:pt>
                <c:pt idx="6120">
                  <c:v>6.1960327087814501E-2</c:v>
                </c:pt>
                <c:pt idx="6121">
                  <c:v>1.5663725315517645E-45</c:v>
                </c:pt>
                <c:pt idx="6122">
                  <c:v>2.2692262789470813E-44</c:v>
                </c:pt>
                <c:pt idx="6123">
                  <c:v>1.0775438626948493E-299</c:v>
                </c:pt>
                <c:pt idx="6124">
                  <c:v>3.1354850920565751E-285</c:v>
                </c:pt>
                <c:pt idx="6125">
                  <c:v>4.3037596820197365E-141</c:v>
                </c:pt>
                <c:pt idx="6126">
                  <c:v>2.8851829789067394E-80</c:v>
                </c:pt>
                <c:pt idx="6127">
                  <c:v>6.9830580386356459E-58</c:v>
                </c:pt>
                <c:pt idx="6128">
                  <c:v>4.414321618652724E-197</c:v>
                </c:pt>
                <c:pt idx="6129">
                  <c:v>1.5564471518567234E-27</c:v>
                </c:pt>
                <c:pt idx="6130">
                  <c:v>1.9968194328636896E-58</c:v>
                </c:pt>
                <c:pt idx="6131">
                  <c:v>1.4495006216002964E-113</c:v>
                </c:pt>
                <c:pt idx="6132">
                  <c:v>7.2369305680346179E-30</c:v>
                </c:pt>
                <c:pt idx="6133">
                  <c:v>2.6467700928453151E-103</c:v>
                </c:pt>
                <c:pt idx="6134">
                  <c:v>5.0980752010383696E-3</c:v>
                </c:pt>
                <c:pt idx="6135">
                  <c:v>4.0093997259118403E-28</c:v>
                </c:pt>
                <c:pt idx="6136">
                  <c:v>8.1472333873360412E-26</c:v>
                </c:pt>
                <c:pt idx="6137">
                  <c:v>1.6428916901120711E-28</c:v>
                </c:pt>
                <c:pt idx="6138">
                  <c:v>3.0980267305457439E-70</c:v>
                </c:pt>
                <c:pt idx="6139">
                  <c:v>5.1237885674874369E-13</c:v>
                </c:pt>
                <c:pt idx="6140">
                  <c:v>1.6654686473719697E-18</c:v>
                </c:pt>
                <c:pt idx="6141">
                  <c:v>2.3687109103061122E-213</c:v>
                </c:pt>
                <c:pt idx="6142">
                  <c:v>3.6902828188637034E-43</c:v>
                </c:pt>
                <c:pt idx="6143">
                  <c:v>7.5516071656478931E-2</c:v>
                </c:pt>
                <c:pt idx="6144">
                  <c:v>2.6360791629207943E-48</c:v>
                </c:pt>
                <c:pt idx="6145">
                  <c:v>2.6660529969369772E-6</c:v>
                </c:pt>
                <c:pt idx="6146">
                  <c:v>4.0083567448800382E-29</c:v>
                </c:pt>
                <c:pt idx="6147">
                  <c:v>2.3658014621691991E-4</c:v>
                </c:pt>
                <c:pt idx="6148">
                  <c:v>0.12488580446542859</c:v>
                </c:pt>
                <c:pt idx="6149">
                  <c:v>5.6366064013838098E-2</c:v>
                </c:pt>
                <c:pt idx="6150">
                  <c:v>5.8133456442851856E-196</c:v>
                </c:pt>
                <c:pt idx="6151">
                  <c:v>0</c:v>
                </c:pt>
                <c:pt idx="6152">
                  <c:v>3.7971796572977636E-144</c:v>
                </c:pt>
                <c:pt idx="6153">
                  <c:v>4.7168654724927311E-9</c:v>
                </c:pt>
                <c:pt idx="6154">
                  <c:v>6.6615911128226E-20</c:v>
                </c:pt>
                <c:pt idx="6155">
                  <c:v>2.2357224626006268E-25</c:v>
                </c:pt>
                <c:pt idx="6156">
                  <c:v>9.4585903961979918E-82</c:v>
                </c:pt>
                <c:pt idx="6157">
                  <c:v>1.2186541417813277E-2</c:v>
                </c:pt>
                <c:pt idx="6158">
                  <c:v>3.7129025817768196E-2</c:v>
                </c:pt>
                <c:pt idx="6159">
                  <c:v>4.2251840011679547E-72</c:v>
                </c:pt>
                <c:pt idx="6160">
                  <c:v>6.5385813801418211E-2</c:v>
                </c:pt>
                <c:pt idx="6161">
                  <c:v>8.5572350869732756E-3</c:v>
                </c:pt>
                <c:pt idx="6162">
                  <c:v>3.5445662368188812E-176</c:v>
                </c:pt>
                <c:pt idx="6163">
                  <c:v>6.9412709757567395E-203</c:v>
                </c:pt>
                <c:pt idx="6164">
                  <c:v>7.2733091920339294E-6</c:v>
                </c:pt>
                <c:pt idx="6165">
                  <c:v>0</c:v>
                </c:pt>
                <c:pt idx="6166">
                  <c:v>2.3251974071497613E-196</c:v>
                </c:pt>
                <c:pt idx="6167">
                  <c:v>1.0381577323788152E-72</c:v>
                </c:pt>
                <c:pt idx="6168">
                  <c:v>3.3817152429000893E-8</c:v>
                </c:pt>
                <c:pt idx="6169">
                  <c:v>0</c:v>
                </c:pt>
                <c:pt idx="6170">
                  <c:v>2.021841017067562E-27</c:v>
                </c:pt>
                <c:pt idx="6171">
                  <c:v>6.2622784750475836E-36</c:v>
                </c:pt>
                <c:pt idx="6172">
                  <c:v>5.0360712343663395E-4</c:v>
                </c:pt>
                <c:pt idx="6173">
                  <c:v>4.1653847470290316E-13</c:v>
                </c:pt>
                <c:pt idx="6174">
                  <c:v>7.2501522888048403E-50</c:v>
                </c:pt>
                <c:pt idx="6175">
                  <c:v>2.9969435159002126E-61</c:v>
                </c:pt>
                <c:pt idx="6176">
                  <c:v>1.171373803415949E-66</c:v>
                </c:pt>
                <c:pt idx="6177">
                  <c:v>1.4861312221243762E-14</c:v>
                </c:pt>
                <c:pt idx="6178">
                  <c:v>2.4059647214663785E-27</c:v>
                </c:pt>
                <c:pt idx="6179">
                  <c:v>1.9871171070123409E-294</c:v>
                </c:pt>
                <c:pt idx="6180">
                  <c:v>6.1500102695986548E-67</c:v>
                </c:pt>
                <c:pt idx="6181">
                  <c:v>5.0644970444948884E-38</c:v>
                </c:pt>
                <c:pt idx="6182">
                  <c:v>6.2160233557527242E-2</c:v>
                </c:pt>
                <c:pt idx="6183">
                  <c:v>1.4896643586600003E-13</c:v>
                </c:pt>
                <c:pt idx="6184">
                  <c:v>8.4122730036060397E-2</c:v>
                </c:pt>
                <c:pt idx="6185">
                  <c:v>3.1123631542626712E-13</c:v>
                </c:pt>
                <c:pt idx="6186">
                  <c:v>4.433882201924892E-70</c:v>
                </c:pt>
                <c:pt idx="6187">
                  <c:v>5.9206972720833991E-28</c:v>
                </c:pt>
                <c:pt idx="6188">
                  <c:v>1.9703106989314599E-82</c:v>
                </c:pt>
                <c:pt idx="6189">
                  <c:v>1.5443575641343775E-84</c:v>
                </c:pt>
                <c:pt idx="6190">
                  <c:v>2.6686167036042325E-49</c:v>
                </c:pt>
                <c:pt idx="6191">
                  <c:v>5.0186476117372637E-26</c:v>
                </c:pt>
                <c:pt idx="6192">
                  <c:v>5.2244114050506823E-10</c:v>
                </c:pt>
                <c:pt idx="6193">
                  <c:v>5.1453839954799227E-2</c:v>
                </c:pt>
                <c:pt idx="6194">
                  <c:v>6.3895802448253778E-67</c:v>
                </c:pt>
                <c:pt idx="6195">
                  <c:v>2.2704967199536039E-186</c:v>
                </c:pt>
                <c:pt idx="6196">
                  <c:v>5.5416515482625674E-221</c:v>
                </c:pt>
                <c:pt idx="6197">
                  <c:v>1.1825207964231187E-99</c:v>
                </c:pt>
                <c:pt idx="6198">
                  <c:v>4.312277124686789E-29</c:v>
                </c:pt>
                <c:pt idx="6199">
                  <c:v>4.7468112807551315E-25</c:v>
                </c:pt>
                <c:pt idx="6200">
                  <c:v>7.1729227971145582E-129</c:v>
                </c:pt>
                <c:pt idx="6201">
                  <c:v>1.0456500195828153E-63</c:v>
                </c:pt>
                <c:pt idx="6202">
                  <c:v>8.2168706191256195E-229</c:v>
                </c:pt>
                <c:pt idx="6203">
                  <c:v>1.4684797659652782E-66</c:v>
                </c:pt>
                <c:pt idx="6204">
                  <c:v>6.2897773434217301E-77</c:v>
                </c:pt>
                <c:pt idx="6205">
                  <c:v>3.887515635800653E-81</c:v>
                </c:pt>
                <c:pt idx="6206">
                  <c:v>1.0926934790711313E-70</c:v>
                </c:pt>
                <c:pt idx="6207">
                  <c:v>6.1925451234870273E-68</c:v>
                </c:pt>
                <c:pt idx="6208">
                  <c:v>2.7394946564322185E-168</c:v>
                </c:pt>
                <c:pt idx="6209">
                  <c:v>2.9766969187837128E-17</c:v>
                </c:pt>
                <c:pt idx="6210">
                  <c:v>2.8851829789067394E-80</c:v>
                </c:pt>
                <c:pt idx="6211">
                  <c:v>1.4181346288477508E-41</c:v>
                </c:pt>
                <c:pt idx="6212">
                  <c:v>5.2456314390279854E-37</c:v>
                </c:pt>
                <c:pt idx="6213">
                  <c:v>9.9996554322556245E-69</c:v>
                </c:pt>
                <c:pt idx="6214">
                  <c:v>3.4714054323203313E-54</c:v>
                </c:pt>
                <c:pt idx="6215">
                  <c:v>1.9290798790172619E-210</c:v>
                </c:pt>
                <c:pt idx="6216">
                  <c:v>4.7743803036017977E-107</c:v>
                </c:pt>
                <c:pt idx="6217">
                  <c:v>3.0997167617469918E-187</c:v>
                </c:pt>
                <c:pt idx="6218">
                  <c:v>1.2773368403428018E-26</c:v>
                </c:pt>
                <c:pt idx="6219">
                  <c:v>3.2658635354585609E-2</c:v>
                </c:pt>
                <c:pt idx="6220">
                  <c:v>2.0826511452821481E-142</c:v>
                </c:pt>
                <c:pt idx="6221">
                  <c:v>8.1978909859432622E-5</c:v>
                </c:pt>
                <c:pt idx="6222">
                  <c:v>3.7814044070674286E-79</c:v>
                </c:pt>
                <c:pt idx="6223">
                  <c:v>4.486823280591172E-6</c:v>
                </c:pt>
                <c:pt idx="6224">
                  <c:v>2.9981282648471795E-135</c:v>
                </c:pt>
                <c:pt idx="6225">
                  <c:v>1.7398810559910543E-94</c:v>
                </c:pt>
                <c:pt idx="6226">
                  <c:v>1.0191748056376724E-104</c:v>
                </c:pt>
                <c:pt idx="6227">
                  <c:v>3.1117772140332701E-8</c:v>
                </c:pt>
                <c:pt idx="6228">
                  <c:v>1.3536432200642381E-35</c:v>
                </c:pt>
                <c:pt idx="6229">
                  <c:v>2.0229823232395707E-7</c:v>
                </c:pt>
                <c:pt idx="6230">
                  <c:v>9.1633986940877813E-6</c:v>
                </c:pt>
                <c:pt idx="6231">
                  <c:v>2.4298135505090403E-39</c:v>
                </c:pt>
                <c:pt idx="6232">
                  <c:v>5.9309029448900112E-12</c:v>
                </c:pt>
                <c:pt idx="6233">
                  <c:v>1.570541582897662E-2</c:v>
                </c:pt>
                <c:pt idx="6234">
                  <c:v>2.2166260550672903E-20</c:v>
                </c:pt>
                <c:pt idx="6235">
                  <c:v>8.7300536673773268E-89</c:v>
                </c:pt>
                <c:pt idx="6236">
                  <c:v>9.9993840109551588E-186</c:v>
                </c:pt>
                <c:pt idx="6237">
                  <c:v>4.5317992778961998E-46</c:v>
                </c:pt>
                <c:pt idx="6238">
                  <c:v>0</c:v>
                </c:pt>
                <c:pt idx="6239">
                  <c:v>8.2056132903839864E-165</c:v>
                </c:pt>
                <c:pt idx="6240">
                  <c:v>1.6520315405420417E-112</c:v>
                </c:pt>
                <c:pt idx="6241">
                  <c:v>5.2056214833077956E-45</c:v>
                </c:pt>
                <c:pt idx="6242">
                  <c:v>1.5367559851051631E-2</c:v>
                </c:pt>
                <c:pt idx="6243">
                  <c:v>1.6721000400329723E-15</c:v>
                </c:pt>
                <c:pt idx="6244">
                  <c:v>5.4918667506939369E-5</c:v>
                </c:pt>
                <c:pt idx="6245">
                  <c:v>1.5242696538706618E-2</c:v>
                </c:pt>
                <c:pt idx="6246">
                  <c:v>6.5714100836987991E-25</c:v>
                </c:pt>
                <c:pt idx="6247">
                  <c:v>1.1848110821485948E-143</c:v>
                </c:pt>
                <c:pt idx="6248">
                  <c:v>3.1594090419856595E-140</c:v>
                </c:pt>
                <c:pt idx="6249">
                  <c:v>9.3884182784203444E-4</c:v>
                </c:pt>
                <c:pt idx="6250">
                  <c:v>0</c:v>
                </c:pt>
                <c:pt idx="6251">
                  <c:v>0</c:v>
                </c:pt>
                <c:pt idx="6252">
                  <c:v>0.12835993020424905</c:v>
                </c:pt>
                <c:pt idx="6253">
                  <c:v>8.334795236851541E-33</c:v>
                </c:pt>
                <c:pt idx="6254">
                  <c:v>3.7844877341663126E-7</c:v>
                </c:pt>
                <c:pt idx="6255">
                  <c:v>4.0478790174543077E-134</c:v>
                </c:pt>
                <c:pt idx="6256">
                  <c:v>1.3584107176970571E-16</c:v>
                </c:pt>
                <c:pt idx="6257">
                  <c:v>2.7087863438734399E-48</c:v>
                </c:pt>
                <c:pt idx="6258">
                  <c:v>8.5554506487334164E-121</c:v>
                </c:pt>
                <c:pt idx="6259">
                  <c:v>5.0653460788537224E-11</c:v>
                </c:pt>
                <c:pt idx="6260">
                  <c:v>1.5724894344189793E-8</c:v>
                </c:pt>
                <c:pt idx="6261">
                  <c:v>5.6624355865659798E-137</c:v>
                </c:pt>
                <c:pt idx="6262">
                  <c:v>0</c:v>
                </c:pt>
                <c:pt idx="6263">
                  <c:v>1.4856826769055025E-32</c:v>
                </c:pt>
                <c:pt idx="6264">
                  <c:v>1.6206402473066335E-12</c:v>
                </c:pt>
                <c:pt idx="6265">
                  <c:v>1.593475556556287E-167</c:v>
                </c:pt>
                <c:pt idx="6266">
                  <c:v>2.3908024492379541E-95</c:v>
                </c:pt>
                <c:pt idx="6267">
                  <c:v>6.9330810579033165E-62</c:v>
                </c:pt>
                <c:pt idx="6268">
                  <c:v>1.920251345229029E-13</c:v>
                </c:pt>
                <c:pt idx="6269">
                  <c:v>4.6571316310843006E-18</c:v>
                </c:pt>
                <c:pt idx="6270">
                  <c:v>1.1053462324872796E-123</c:v>
                </c:pt>
                <c:pt idx="6271">
                  <c:v>9.9484811389951637E-41</c:v>
                </c:pt>
                <c:pt idx="6272">
                  <c:v>6.2994878828188609E-22</c:v>
                </c:pt>
                <c:pt idx="6273">
                  <c:v>1.8146074182640528E-75</c:v>
                </c:pt>
                <c:pt idx="6274">
                  <c:v>8.9299497809382948E-150</c:v>
                </c:pt>
                <c:pt idx="6275">
                  <c:v>1.7784209857707664E-18</c:v>
                </c:pt>
                <c:pt idx="6276">
                  <c:v>7.6572249140590602E-11</c:v>
                </c:pt>
                <c:pt idx="6277">
                  <c:v>1.469869293172119E-7</c:v>
                </c:pt>
                <c:pt idx="6278">
                  <c:v>8.5066638165325587E-2</c:v>
                </c:pt>
                <c:pt idx="6279">
                  <c:v>7.3402903930614477E-19</c:v>
                </c:pt>
                <c:pt idx="6280">
                  <c:v>2.1314269311655616E-34</c:v>
                </c:pt>
                <c:pt idx="6281">
                  <c:v>0</c:v>
                </c:pt>
                <c:pt idx="6282">
                  <c:v>4.880442413639547E-2</c:v>
                </c:pt>
                <c:pt idx="6283">
                  <c:v>1.4238770079975967E-124</c:v>
                </c:pt>
                <c:pt idx="6284">
                  <c:v>2.7999028977584468E-43</c:v>
                </c:pt>
                <c:pt idx="6285">
                  <c:v>3.5330300989734118E-7</c:v>
                </c:pt>
                <c:pt idx="6286">
                  <c:v>4.6280027590457311E-38</c:v>
                </c:pt>
                <c:pt idx="6287">
                  <c:v>8.1747146329635447E-4</c:v>
                </c:pt>
                <c:pt idx="6288">
                  <c:v>2.3714750170958822E-16</c:v>
                </c:pt>
                <c:pt idx="6289">
                  <c:v>3.7332015304821397E-296</c:v>
                </c:pt>
                <c:pt idx="6290">
                  <c:v>1.0191531566337387E-171</c:v>
                </c:pt>
                <c:pt idx="6291">
                  <c:v>1.1378434905884367E-15</c:v>
                </c:pt>
                <c:pt idx="6292">
                  <c:v>2.2670361015149246E-4</c:v>
                </c:pt>
                <c:pt idx="6293">
                  <c:v>8.9446490221628691E-2</c:v>
                </c:pt>
                <c:pt idx="6294">
                  <c:v>1.922767635574075E-53</c:v>
                </c:pt>
                <c:pt idx="6295">
                  <c:v>5.1713040206540405E-29</c:v>
                </c:pt>
                <c:pt idx="6296">
                  <c:v>1.4847179458874837E-153</c:v>
                </c:pt>
                <c:pt idx="6297">
                  <c:v>4.4059358230546172E-2</c:v>
                </c:pt>
                <c:pt idx="6298">
                  <c:v>1.200000169609531E-33</c:v>
                </c:pt>
                <c:pt idx="6299">
                  <c:v>2.1600475873853331E-99</c:v>
                </c:pt>
                <c:pt idx="6300">
                  <c:v>0</c:v>
                </c:pt>
                <c:pt idx="6301">
                  <c:v>2.3415034351102545E-131</c:v>
                </c:pt>
                <c:pt idx="6302">
                  <c:v>2.3838825730084614E-5</c:v>
                </c:pt>
                <c:pt idx="6303">
                  <c:v>8.0504624585812695E-39</c:v>
                </c:pt>
                <c:pt idx="6304">
                  <c:v>3.9434162250115469E-75</c:v>
                </c:pt>
                <c:pt idx="6305">
                  <c:v>2.2013494602368992E-7</c:v>
                </c:pt>
                <c:pt idx="6306">
                  <c:v>2.1562752919962739E-174</c:v>
                </c:pt>
                <c:pt idx="6307">
                  <c:v>1.1206090757607834E-40</c:v>
                </c:pt>
                <c:pt idx="6308">
                  <c:v>2.8544105559026555E-14</c:v>
                </c:pt>
                <c:pt idx="6309">
                  <c:v>8.2233818383125087E-2</c:v>
                </c:pt>
                <c:pt idx="6310">
                  <c:v>0.12908538433066138</c:v>
                </c:pt>
                <c:pt idx="6311">
                  <c:v>5.7012199945287565E-67</c:v>
                </c:pt>
                <c:pt idx="6312">
                  <c:v>2.3177289958376576E-49</c:v>
                </c:pt>
                <c:pt idx="6313">
                  <c:v>2.7174173265435444E-125</c:v>
                </c:pt>
                <c:pt idx="6314">
                  <c:v>4.2344571073171451E-32</c:v>
                </c:pt>
                <c:pt idx="6315">
                  <c:v>5.7873429843823939E-69</c:v>
                </c:pt>
                <c:pt idx="6316">
                  <c:v>1.1806883885322757E-64</c:v>
                </c:pt>
                <c:pt idx="6317">
                  <c:v>1.8260560959634277E-36</c:v>
                </c:pt>
                <c:pt idx="6318">
                  <c:v>5.2925685530952345E-204</c:v>
                </c:pt>
                <c:pt idx="6319">
                  <c:v>4.1887128761666012E-27</c:v>
                </c:pt>
                <c:pt idx="6320">
                  <c:v>7.6581252579928679E-267</c:v>
                </c:pt>
                <c:pt idx="6321">
                  <c:v>5.5502486973014728E-2</c:v>
                </c:pt>
                <c:pt idx="6322">
                  <c:v>1.2642430066794038E-8</c:v>
                </c:pt>
                <c:pt idx="6323">
                  <c:v>2.8048999175748283E-55</c:v>
                </c:pt>
                <c:pt idx="6324">
                  <c:v>4.3855751197195741E-243</c:v>
                </c:pt>
                <c:pt idx="6325">
                  <c:v>5.9220976592929646E-60</c:v>
                </c:pt>
                <c:pt idx="6326">
                  <c:v>1.1441307871420628E-3</c:v>
                </c:pt>
                <c:pt idx="6327">
                  <c:v>1.8872472494038217E-19</c:v>
                </c:pt>
                <c:pt idx="6328">
                  <c:v>1.5874492504586057E-111</c:v>
                </c:pt>
                <c:pt idx="6329">
                  <c:v>5.6414204491963372E-97</c:v>
                </c:pt>
                <c:pt idx="6330">
                  <c:v>1.2104737335012622E-28</c:v>
                </c:pt>
                <c:pt idx="6331">
                  <c:v>1.4278557257210601E-3</c:v>
                </c:pt>
                <c:pt idx="6332">
                  <c:v>4.5879169361206966E-209</c:v>
                </c:pt>
                <c:pt idx="6333">
                  <c:v>5.0539461709372979E-102</c:v>
                </c:pt>
                <c:pt idx="6334">
                  <c:v>1.1618218426409235E-44</c:v>
                </c:pt>
                <c:pt idx="6335">
                  <c:v>2.428354886840202E-7</c:v>
                </c:pt>
                <c:pt idx="6336">
                  <c:v>4.454246840541694E-170</c:v>
                </c:pt>
                <c:pt idx="6337">
                  <c:v>1.8131937550647365E-2</c:v>
                </c:pt>
                <c:pt idx="6338">
                  <c:v>3.1178944194512476E-2</c:v>
                </c:pt>
                <c:pt idx="6339">
                  <c:v>5.1159870191977517E-177</c:v>
                </c:pt>
                <c:pt idx="6340">
                  <c:v>3.0099709899864217E-208</c:v>
                </c:pt>
                <c:pt idx="6341">
                  <c:v>1.6609518554603015E-79</c:v>
                </c:pt>
                <c:pt idx="6342">
                  <c:v>1.6448086112025422E-6</c:v>
                </c:pt>
                <c:pt idx="6343">
                  <c:v>4.0991000927841326E-25</c:v>
                </c:pt>
                <c:pt idx="6344">
                  <c:v>1.5028167139361282E-27</c:v>
                </c:pt>
                <c:pt idx="6345">
                  <c:v>8.9104371754029012E-78</c:v>
                </c:pt>
                <c:pt idx="6346">
                  <c:v>4.5660680784508469E-27</c:v>
                </c:pt>
                <c:pt idx="6347">
                  <c:v>2.275264124848568E-26</c:v>
                </c:pt>
                <c:pt idx="6348">
                  <c:v>2.1275183069800104E-16</c:v>
                </c:pt>
                <c:pt idx="6349">
                  <c:v>7.1605631774888455E-99</c:v>
                </c:pt>
                <c:pt idx="6350">
                  <c:v>4.652283662795741E-132</c:v>
                </c:pt>
                <c:pt idx="6351">
                  <c:v>3.6262954307605695E-241</c:v>
                </c:pt>
                <c:pt idx="6352">
                  <c:v>2.5490877880028119E-96</c:v>
                </c:pt>
                <c:pt idx="6353">
                  <c:v>1.3622116449892921E-184</c:v>
                </c:pt>
                <c:pt idx="6354">
                  <c:v>4.7172677762882249E-64</c:v>
                </c:pt>
                <c:pt idx="6355">
                  <c:v>6.9572426826768213E-87</c:v>
                </c:pt>
                <c:pt idx="6356">
                  <c:v>2.5501433713506185E-7</c:v>
                </c:pt>
                <c:pt idx="6357">
                  <c:v>2.7386114200306566E-2</c:v>
                </c:pt>
                <c:pt idx="6358">
                  <c:v>2.0030739622054215E-13</c:v>
                </c:pt>
                <c:pt idx="6359">
                  <c:v>4.58366845067005E-7</c:v>
                </c:pt>
                <c:pt idx="6360">
                  <c:v>8.4311036383796188E-68</c:v>
                </c:pt>
                <c:pt idx="6361">
                  <c:v>0</c:v>
                </c:pt>
                <c:pt idx="6362">
                  <c:v>2.7579881070674815E-36</c:v>
                </c:pt>
                <c:pt idx="6363">
                  <c:v>1.9953769614875793E-44</c:v>
                </c:pt>
                <c:pt idx="6364">
                  <c:v>1.1572182281816294E-9</c:v>
                </c:pt>
                <c:pt idx="6365">
                  <c:v>1.0812406123180984E-68</c:v>
                </c:pt>
                <c:pt idx="6366">
                  <c:v>5.895800760110012E-10</c:v>
                </c:pt>
                <c:pt idx="6367">
                  <c:v>4.5815899059765383E-80</c:v>
                </c:pt>
                <c:pt idx="6368">
                  <c:v>5.8969685182108036E-6</c:v>
                </c:pt>
                <c:pt idx="6369">
                  <c:v>2.8929861205084291E-9</c:v>
                </c:pt>
                <c:pt idx="6370">
                  <c:v>1.5769857882422356E-141</c:v>
                </c:pt>
                <c:pt idx="6371">
                  <c:v>9.873154965193483E-244</c:v>
                </c:pt>
                <c:pt idx="6372">
                  <c:v>3.8410897126673861E-40</c:v>
                </c:pt>
                <c:pt idx="6373">
                  <c:v>0.12151547913318918</c:v>
                </c:pt>
                <c:pt idx="6374">
                  <c:v>1.7127124469187866E-17</c:v>
                </c:pt>
                <c:pt idx="6375">
                  <c:v>1.2012969067153729E-2</c:v>
                </c:pt>
                <c:pt idx="6376">
                  <c:v>3.9887342648231088E-20</c:v>
                </c:pt>
                <c:pt idx="6377">
                  <c:v>2.6839950097068296E-66</c:v>
                </c:pt>
                <c:pt idx="6378">
                  <c:v>2.2510713936187841E-65</c:v>
                </c:pt>
                <c:pt idx="6379">
                  <c:v>6.5061517812317028E-69</c:v>
                </c:pt>
                <c:pt idx="6380">
                  <c:v>1.5619068367283579E-5</c:v>
                </c:pt>
                <c:pt idx="6381">
                  <c:v>2.0383217667987185E-5</c:v>
                </c:pt>
                <c:pt idx="6382">
                  <c:v>4.6443446065457621E-21</c:v>
                </c:pt>
                <c:pt idx="6383">
                  <c:v>0</c:v>
                </c:pt>
                <c:pt idx="6384">
                  <c:v>4.0552349960675912E-66</c:v>
                </c:pt>
                <c:pt idx="6385">
                  <c:v>8.1107484602526026E-55</c:v>
                </c:pt>
                <c:pt idx="6386">
                  <c:v>5.5697029195665481E-132</c:v>
                </c:pt>
                <c:pt idx="6387">
                  <c:v>8.9690499223386701E-7</c:v>
                </c:pt>
                <c:pt idx="6388">
                  <c:v>7.9942719938256388E-3</c:v>
                </c:pt>
                <c:pt idx="6389">
                  <c:v>1.3629008427240359E-25</c:v>
                </c:pt>
                <c:pt idx="6390">
                  <c:v>1.3933886434660392E-12</c:v>
                </c:pt>
                <c:pt idx="6391">
                  <c:v>3.6274035315874673E-4</c:v>
                </c:pt>
                <c:pt idx="6392">
                  <c:v>1.675610619776503E-158</c:v>
                </c:pt>
                <c:pt idx="6393">
                  <c:v>1.4261772070734136E-24</c:v>
                </c:pt>
                <c:pt idx="6394">
                  <c:v>1.7091484991357914E-38</c:v>
                </c:pt>
                <c:pt idx="6395">
                  <c:v>0.10232546268691065</c:v>
                </c:pt>
                <c:pt idx="6396">
                  <c:v>1.4295169432093526E-96</c:v>
                </c:pt>
                <c:pt idx="6397">
                  <c:v>1.5372798754258216E-20</c:v>
                </c:pt>
                <c:pt idx="6398">
                  <c:v>3.4360359888449136E-52</c:v>
                </c:pt>
                <c:pt idx="6399">
                  <c:v>1.0460363884454829E-53</c:v>
                </c:pt>
                <c:pt idx="6400">
                  <c:v>5.548517419725049E-4</c:v>
                </c:pt>
                <c:pt idx="6401">
                  <c:v>0</c:v>
                </c:pt>
                <c:pt idx="6402">
                  <c:v>2.266445048727361E-300</c:v>
                </c:pt>
                <c:pt idx="6403">
                  <c:v>3.9664129258623396E-17</c:v>
                </c:pt>
                <c:pt idx="6404">
                  <c:v>1.8618977067567786E-11</c:v>
                </c:pt>
                <c:pt idx="6405">
                  <c:v>3.6758762196429143E-3</c:v>
                </c:pt>
                <c:pt idx="6406">
                  <c:v>4.6691338289724067E-60</c:v>
                </c:pt>
                <c:pt idx="6407">
                  <c:v>3.4102652559131796E-10</c:v>
                </c:pt>
                <c:pt idx="6408">
                  <c:v>1.2855896865603661E-14</c:v>
                </c:pt>
                <c:pt idx="6409">
                  <c:v>1.6078468909216433E-17</c:v>
                </c:pt>
                <c:pt idx="6410">
                  <c:v>7.449044087041185E-6</c:v>
                </c:pt>
                <c:pt idx="6411">
                  <c:v>3.2215652233351683E-51</c:v>
                </c:pt>
                <c:pt idx="6412">
                  <c:v>3.198238824461412E-111</c:v>
                </c:pt>
                <c:pt idx="6413">
                  <c:v>2.8407092616435449E-16</c:v>
                </c:pt>
                <c:pt idx="6414">
                  <c:v>2.1993712694762856E-143</c:v>
                </c:pt>
                <c:pt idx="6415">
                  <c:v>1.4372512709877386E-14</c:v>
                </c:pt>
                <c:pt idx="6416">
                  <c:v>2.2562653548807357E-4</c:v>
                </c:pt>
                <c:pt idx="6417">
                  <c:v>8.3283739267287465E-2</c:v>
                </c:pt>
                <c:pt idx="6418">
                  <c:v>1.8224898392845542E-6</c:v>
                </c:pt>
                <c:pt idx="6419">
                  <c:v>1.0320187045802769E-2</c:v>
                </c:pt>
                <c:pt idx="6420">
                  <c:v>1.223470556833454E-44</c:v>
                </c:pt>
                <c:pt idx="6421">
                  <c:v>1.4898960146559884E-144</c:v>
                </c:pt>
                <c:pt idx="6422">
                  <c:v>1.3639167840108216E-52</c:v>
                </c:pt>
                <c:pt idx="6423">
                  <c:v>3.6935573673451956E-38</c:v>
                </c:pt>
                <c:pt idx="6424">
                  <c:v>6.4069303639883946E-2</c:v>
                </c:pt>
                <c:pt idx="6425">
                  <c:v>0.12799785702220351</c:v>
                </c:pt>
                <c:pt idx="6426">
                  <c:v>1.8028326686339979E-123</c:v>
                </c:pt>
                <c:pt idx="6427">
                  <c:v>8.3830128855615284E-242</c:v>
                </c:pt>
                <c:pt idx="6428">
                  <c:v>0.1309319159772431</c:v>
                </c:pt>
                <c:pt idx="6429">
                  <c:v>1.0904751306875755E-16</c:v>
                </c:pt>
                <c:pt idx="6430">
                  <c:v>1.0245494224137945E-21</c:v>
                </c:pt>
                <c:pt idx="6431">
                  <c:v>1.8028326686339979E-123</c:v>
                </c:pt>
                <c:pt idx="6432">
                  <c:v>1.2268845072073715E-5</c:v>
                </c:pt>
                <c:pt idx="6433">
                  <c:v>5.8637454779852193E-48</c:v>
                </c:pt>
                <c:pt idx="6434">
                  <c:v>1.9346192261116953E-2</c:v>
                </c:pt>
                <c:pt idx="6435">
                  <c:v>3.3393765765225841E-69</c:v>
                </c:pt>
                <c:pt idx="6436">
                  <c:v>1.8773243356234416E-135</c:v>
                </c:pt>
                <c:pt idx="6437">
                  <c:v>7.3822145437181821E-11</c:v>
                </c:pt>
                <c:pt idx="6438">
                  <c:v>6.5970300436158538E-75</c:v>
                </c:pt>
                <c:pt idx="6439">
                  <c:v>2.3972743825936217E-219</c:v>
                </c:pt>
                <c:pt idx="6440">
                  <c:v>4.8199001427392714E-15</c:v>
                </c:pt>
                <c:pt idx="6441">
                  <c:v>6.24892832550501E-238</c:v>
                </c:pt>
                <c:pt idx="6442">
                  <c:v>3.0231141149089922E-23</c:v>
                </c:pt>
                <c:pt idx="6443">
                  <c:v>1.1569239231761075E-4</c:v>
                </c:pt>
                <c:pt idx="6444">
                  <c:v>8.3964302537951124E-105</c:v>
                </c:pt>
                <c:pt idx="6445">
                  <c:v>4.525912051376552E-4</c:v>
                </c:pt>
                <c:pt idx="6446">
                  <c:v>1.197715433070858E-69</c:v>
                </c:pt>
                <c:pt idx="6447">
                  <c:v>1.9777174688679373E-209</c:v>
                </c:pt>
                <c:pt idx="6448">
                  <c:v>6.9507360396116001E-68</c:v>
                </c:pt>
                <c:pt idx="6449">
                  <c:v>9.2431462176485487E-23</c:v>
                </c:pt>
                <c:pt idx="6450">
                  <c:v>0.13171150260036218</c:v>
                </c:pt>
                <c:pt idx="6451">
                  <c:v>2.4623095318794346E-2</c:v>
                </c:pt>
                <c:pt idx="6452">
                  <c:v>2.4788397479178962E-15</c:v>
                </c:pt>
                <c:pt idx="6453">
                  <c:v>3.7265101127505796E-29</c:v>
                </c:pt>
                <c:pt idx="6454">
                  <c:v>5.8869299063593153E-53</c:v>
                </c:pt>
                <c:pt idx="6455">
                  <c:v>5.7381038752922716E-26</c:v>
                </c:pt>
                <c:pt idx="6456">
                  <c:v>5.9368422508693464E-22</c:v>
                </c:pt>
                <c:pt idx="6457">
                  <c:v>5.2116068976715045E-85</c:v>
                </c:pt>
                <c:pt idx="6458">
                  <c:v>3.5606064872136887E-3</c:v>
                </c:pt>
                <c:pt idx="6459">
                  <c:v>1.3063457840766927E-181</c:v>
                </c:pt>
                <c:pt idx="6460">
                  <c:v>7.2533296632792499E-178</c:v>
                </c:pt>
                <c:pt idx="6461">
                  <c:v>6.0915765671174163E-19</c:v>
                </c:pt>
                <c:pt idx="6462">
                  <c:v>2.5159414381616126E-2</c:v>
                </c:pt>
                <c:pt idx="6463">
                  <c:v>6.6803339500872689E-36</c:v>
                </c:pt>
                <c:pt idx="6464">
                  <c:v>2.7016702606212794E-18</c:v>
                </c:pt>
                <c:pt idx="6465">
                  <c:v>1.2679430016836684E-84</c:v>
                </c:pt>
                <c:pt idx="6466">
                  <c:v>1.0927094561574133E-18</c:v>
                </c:pt>
                <c:pt idx="6467">
                  <c:v>1.3458764145741296E-2</c:v>
                </c:pt>
                <c:pt idx="6468">
                  <c:v>0.13282276147340963</c:v>
                </c:pt>
                <c:pt idx="6469">
                  <c:v>1.8516652657003491E-41</c:v>
                </c:pt>
                <c:pt idx="6470">
                  <c:v>4.2123558480914565E-106</c:v>
                </c:pt>
                <c:pt idx="6471">
                  <c:v>5.4768898897287173E-17</c:v>
                </c:pt>
                <c:pt idx="6472">
                  <c:v>4.2999729969344658E-15</c:v>
                </c:pt>
                <c:pt idx="6473">
                  <c:v>1.1679553278512443E-116</c:v>
                </c:pt>
                <c:pt idx="6474">
                  <c:v>1.1731212389178977E-10</c:v>
                </c:pt>
                <c:pt idx="6475">
                  <c:v>9.0067890685593677E-2</c:v>
                </c:pt>
                <c:pt idx="6476">
                  <c:v>0</c:v>
                </c:pt>
                <c:pt idx="6477">
                  <c:v>5.9810088770554939E-56</c:v>
                </c:pt>
                <c:pt idx="6478">
                  <c:v>5.5416011578421536E-3</c:v>
                </c:pt>
                <c:pt idx="6479">
                  <c:v>1.8958348350748279E-28</c:v>
                </c:pt>
                <c:pt idx="6480">
                  <c:v>2.4658813043160133E-67</c:v>
                </c:pt>
                <c:pt idx="6481">
                  <c:v>1.3481390143389983E-109</c:v>
                </c:pt>
                <c:pt idx="6482">
                  <c:v>3.2995454222778149E-5</c:v>
                </c:pt>
                <c:pt idx="6483">
                  <c:v>6.0577698678958375E-8</c:v>
                </c:pt>
                <c:pt idx="6484">
                  <c:v>8.724350995289512E-132</c:v>
                </c:pt>
                <c:pt idx="6485">
                  <c:v>2.2315282985020772E-40</c:v>
                </c:pt>
                <c:pt idx="6486">
                  <c:v>8.1973666317057451E-9</c:v>
                </c:pt>
                <c:pt idx="6487">
                  <c:v>2.7069342633569235E-2</c:v>
                </c:pt>
                <c:pt idx="6488">
                  <c:v>6.4067875714679057E-4</c:v>
                </c:pt>
                <c:pt idx="6489">
                  <c:v>1.1999755779014847E-216</c:v>
                </c:pt>
                <c:pt idx="6490">
                  <c:v>2.4661364933570957E-18</c:v>
                </c:pt>
                <c:pt idx="6491">
                  <c:v>4.6824701269691349E-22</c:v>
                </c:pt>
                <c:pt idx="6492">
                  <c:v>3.9545827676571095E-13</c:v>
                </c:pt>
                <c:pt idx="6493">
                  <c:v>1.0218615723038773E-67</c:v>
                </c:pt>
                <c:pt idx="6494">
                  <c:v>7.8632420152451328E-89</c:v>
                </c:pt>
                <c:pt idx="6495">
                  <c:v>2.7764213942424149E-78</c:v>
                </c:pt>
                <c:pt idx="6496">
                  <c:v>1.8623179240908273E-28</c:v>
                </c:pt>
                <c:pt idx="6497">
                  <c:v>1.1027680600883349E-74</c:v>
                </c:pt>
                <c:pt idx="6498">
                  <c:v>6.0464561061172249E-264</c:v>
                </c:pt>
                <c:pt idx="6499">
                  <c:v>3.5757544361867447E-36</c:v>
                </c:pt>
                <c:pt idx="6500">
                  <c:v>3.9911498121741901E-8</c:v>
                </c:pt>
                <c:pt idx="6501">
                  <c:v>7.95180110834959E-6</c:v>
                </c:pt>
                <c:pt idx="6502">
                  <c:v>0.12357560415692846</c:v>
                </c:pt>
                <c:pt idx="6503">
                  <c:v>1.944670678913905E-35</c:v>
                </c:pt>
                <c:pt idx="6504">
                  <c:v>1.002751164248623E-23</c:v>
                </c:pt>
                <c:pt idx="6505">
                  <c:v>1.5701229908438812E-22</c:v>
                </c:pt>
                <c:pt idx="6506">
                  <c:v>8.1498218736800798E-2</c:v>
                </c:pt>
                <c:pt idx="6507">
                  <c:v>1.4619782980541739E-75</c:v>
                </c:pt>
                <c:pt idx="6508">
                  <c:v>2.114461814420343E-3</c:v>
                </c:pt>
                <c:pt idx="6509">
                  <c:v>1.0078246874217221E-137</c:v>
                </c:pt>
                <c:pt idx="6510">
                  <c:v>1.1311553143829008E-5</c:v>
                </c:pt>
                <c:pt idx="6511">
                  <c:v>2.7185081462638254E-15</c:v>
                </c:pt>
                <c:pt idx="6512">
                  <c:v>1.9818431533494374E-3</c:v>
                </c:pt>
                <c:pt idx="6513">
                  <c:v>7.6655678335564005E-8</c:v>
                </c:pt>
                <c:pt idx="6514">
                  <c:v>0.13068516250295145</c:v>
                </c:pt>
                <c:pt idx="6515">
                  <c:v>6.3943532153466279E-5</c:v>
                </c:pt>
                <c:pt idx="6516">
                  <c:v>1.4929249232455122E-254</c:v>
                </c:pt>
                <c:pt idx="6517">
                  <c:v>7.3739468840230499E-2</c:v>
                </c:pt>
                <c:pt idx="6518">
                  <c:v>0.11618715903391461</c:v>
                </c:pt>
                <c:pt idx="6519">
                  <c:v>4.7529508254622394E-104</c:v>
                </c:pt>
                <c:pt idx="6520">
                  <c:v>5.8983972983108179E-17</c:v>
                </c:pt>
                <c:pt idx="6521">
                  <c:v>2.9582263783994416E-284</c:v>
                </c:pt>
                <c:pt idx="6522">
                  <c:v>2.655845877768582E-166</c:v>
                </c:pt>
                <c:pt idx="6523">
                  <c:v>5.1764629305315516E-13</c:v>
                </c:pt>
                <c:pt idx="6524">
                  <c:v>3.6117936094554523E-69</c:v>
                </c:pt>
                <c:pt idx="6525">
                  <c:v>2.8135737445200134E-25</c:v>
                </c:pt>
                <c:pt idx="6526">
                  <c:v>3.0285352967391758E-2</c:v>
                </c:pt>
                <c:pt idx="6527">
                  <c:v>3.9667018372542432E-135</c:v>
                </c:pt>
                <c:pt idx="6528">
                  <c:v>2.2535934745124869E-33</c:v>
                </c:pt>
                <c:pt idx="6529">
                  <c:v>0</c:v>
                </c:pt>
                <c:pt idx="6530">
                  <c:v>1.0989160912673836E-17</c:v>
                </c:pt>
                <c:pt idx="6531">
                  <c:v>9.4176588652609498E-14</c:v>
                </c:pt>
                <c:pt idx="6532">
                  <c:v>6.5518583775547835E-114</c:v>
                </c:pt>
                <c:pt idx="6533">
                  <c:v>3.4255242998152614E-144</c:v>
                </c:pt>
                <c:pt idx="6534">
                  <c:v>4.3573373544781127E-135</c:v>
                </c:pt>
                <c:pt idx="6535">
                  <c:v>7.7318398303016525E-57</c:v>
                </c:pt>
                <c:pt idx="6536">
                  <c:v>2.8149990901845756E-211</c:v>
                </c:pt>
                <c:pt idx="6537">
                  <c:v>1.0435844710479186E-73</c:v>
                </c:pt>
                <c:pt idx="6538">
                  <c:v>5.8434179412707001E-21</c:v>
                </c:pt>
                <c:pt idx="6539">
                  <c:v>4.9460287855807574E-3</c:v>
                </c:pt>
                <c:pt idx="6540">
                  <c:v>1.6192173459153379E-74</c:v>
                </c:pt>
                <c:pt idx="6541">
                  <c:v>3.4967994757069474E-83</c:v>
                </c:pt>
                <c:pt idx="6542">
                  <c:v>3.9508257993116468E-74</c:v>
                </c:pt>
                <c:pt idx="6543">
                  <c:v>1.7397522783689553E-45</c:v>
                </c:pt>
                <c:pt idx="6544">
                  <c:v>3.7868586261114271E-74</c:v>
                </c:pt>
                <c:pt idx="6545">
                  <c:v>3.9569883739241494E-56</c:v>
                </c:pt>
                <c:pt idx="6546">
                  <c:v>6.0047270998264862E-9</c:v>
                </c:pt>
                <c:pt idx="6547">
                  <c:v>1.5175165802531983E-69</c:v>
                </c:pt>
                <c:pt idx="6548">
                  <c:v>2.2834572016173744E-118</c:v>
                </c:pt>
                <c:pt idx="6549">
                  <c:v>5.041496035699363E-7</c:v>
                </c:pt>
                <c:pt idx="6550">
                  <c:v>3.4187153569582428E-306</c:v>
                </c:pt>
                <c:pt idx="6551">
                  <c:v>6.7821605482878726E-22</c:v>
                </c:pt>
                <c:pt idx="6552">
                  <c:v>4.242363215905727E-10</c:v>
                </c:pt>
                <c:pt idx="6553">
                  <c:v>1.4145158909283342E-66</c:v>
                </c:pt>
                <c:pt idx="6554">
                  <c:v>7.6563331741903634E-2</c:v>
                </c:pt>
                <c:pt idx="6555">
                  <c:v>7.2918618509016298E-37</c:v>
                </c:pt>
                <c:pt idx="6556">
                  <c:v>4.0269594422495338E-31</c:v>
                </c:pt>
                <c:pt idx="6557">
                  <c:v>4.8959657319010471E-3</c:v>
                </c:pt>
                <c:pt idx="6558">
                  <c:v>7.8894525635284709E-21</c:v>
                </c:pt>
                <c:pt idx="6559">
                  <c:v>2.4030446394506064E-38</c:v>
                </c:pt>
                <c:pt idx="6560">
                  <c:v>1.9236775532563367E-69</c:v>
                </c:pt>
                <c:pt idx="6561">
                  <c:v>2.7670999857485318E-53</c:v>
                </c:pt>
                <c:pt idx="6562">
                  <c:v>6.43718063116413E-2</c:v>
                </c:pt>
                <c:pt idx="6563">
                  <c:v>0</c:v>
                </c:pt>
                <c:pt idx="6564">
                  <c:v>3.4374036362297026E-257</c:v>
                </c:pt>
                <c:pt idx="6565">
                  <c:v>7.3292577935137757E-32</c:v>
                </c:pt>
                <c:pt idx="6566">
                  <c:v>3.9904229921425375E-4</c:v>
                </c:pt>
                <c:pt idx="6567">
                  <c:v>5.1713040206540405E-29</c:v>
                </c:pt>
                <c:pt idx="6568">
                  <c:v>9.6639257702820867E-3</c:v>
                </c:pt>
                <c:pt idx="6569">
                  <c:v>6.5390478975915121E-36</c:v>
                </c:pt>
                <c:pt idx="6570">
                  <c:v>1.2172754144972382E-167</c:v>
                </c:pt>
                <c:pt idx="6571">
                  <c:v>4.1151172249752996E-125</c:v>
                </c:pt>
                <c:pt idx="6572">
                  <c:v>1.3723294776386423E-80</c:v>
                </c:pt>
                <c:pt idx="6573">
                  <c:v>1.7562903311494234E-17</c:v>
                </c:pt>
                <c:pt idx="6574">
                  <c:v>6.0642764239102115E-46</c:v>
                </c:pt>
                <c:pt idx="6575">
                  <c:v>9.0776690119614344E-27</c:v>
                </c:pt>
                <c:pt idx="6576">
                  <c:v>1.3000961186086887E-14</c:v>
                </c:pt>
                <c:pt idx="6577">
                  <c:v>1.5164905598676814E-76</c:v>
                </c:pt>
                <c:pt idx="6578">
                  <c:v>1.2325207205068582E-60</c:v>
                </c:pt>
                <c:pt idx="6579">
                  <c:v>1.9158596163890927E-30</c:v>
                </c:pt>
                <c:pt idx="6580">
                  <c:v>6.2252773064611254E-27</c:v>
                </c:pt>
                <c:pt idx="6581">
                  <c:v>5.4228533277162906E-57</c:v>
                </c:pt>
                <c:pt idx="6582">
                  <c:v>6.8346220243541962E-79</c:v>
                </c:pt>
                <c:pt idx="6583">
                  <c:v>4.9443557438508089E-23</c:v>
                </c:pt>
                <c:pt idx="6584">
                  <c:v>9.6174420603560897E-36</c:v>
                </c:pt>
                <c:pt idx="6585">
                  <c:v>1.3203156225630574E-7</c:v>
                </c:pt>
                <c:pt idx="6586">
                  <c:v>1.2901644693901972E-22</c:v>
                </c:pt>
                <c:pt idx="6587">
                  <c:v>2.3209800504934481E-6</c:v>
                </c:pt>
                <c:pt idx="6588">
                  <c:v>1.6773120827741941E-11</c:v>
                </c:pt>
                <c:pt idx="6589">
                  <c:v>4.0263057703977412E-3</c:v>
                </c:pt>
                <c:pt idx="6590">
                  <c:v>3.582141255272947E-7</c:v>
                </c:pt>
                <c:pt idx="6591">
                  <c:v>4.4315342400718266E-31</c:v>
                </c:pt>
                <c:pt idx="6592">
                  <c:v>7.4442038040738208E-117</c:v>
                </c:pt>
                <c:pt idx="6593">
                  <c:v>2.9873526842680322E-49</c:v>
                </c:pt>
                <c:pt idx="6594">
                  <c:v>5.9434232090863363E-173</c:v>
                </c:pt>
                <c:pt idx="6595">
                  <c:v>7.2741827997935059E-17</c:v>
                </c:pt>
                <c:pt idx="6596">
                  <c:v>0.12857974074780307</c:v>
                </c:pt>
                <c:pt idx="6597">
                  <c:v>3.0746543244598069E-81</c:v>
                </c:pt>
                <c:pt idx="6598">
                  <c:v>1.1592904502731713E-103</c:v>
                </c:pt>
                <c:pt idx="6599">
                  <c:v>4.4208427884333671E-9</c:v>
                </c:pt>
                <c:pt idx="6600">
                  <c:v>1.4387712196194374E-26</c:v>
                </c:pt>
                <c:pt idx="6601">
                  <c:v>9.839267844568577E-3</c:v>
                </c:pt>
                <c:pt idx="6602">
                  <c:v>1.2587453828190598E-107</c:v>
                </c:pt>
                <c:pt idx="6603">
                  <c:v>2.4973162965850886E-7</c:v>
                </c:pt>
                <c:pt idx="6604">
                  <c:v>1.1117188484944491E-14</c:v>
                </c:pt>
                <c:pt idx="6605">
                  <c:v>8.8396768274860809E-102</c:v>
                </c:pt>
                <c:pt idx="6606">
                  <c:v>1.081908123553842E-36</c:v>
                </c:pt>
                <c:pt idx="6607">
                  <c:v>4.1962531057155303E-89</c:v>
                </c:pt>
                <c:pt idx="6608">
                  <c:v>8.1294505375159652E-44</c:v>
                </c:pt>
                <c:pt idx="6609">
                  <c:v>0.13288293774411733</c:v>
                </c:pt>
                <c:pt idx="6610">
                  <c:v>1.8319108593640817E-145</c:v>
                </c:pt>
                <c:pt idx="6611">
                  <c:v>1.9747517561515262E-31</c:v>
                </c:pt>
                <c:pt idx="6612">
                  <c:v>8.5156494998718934E-25</c:v>
                </c:pt>
                <c:pt idx="6613">
                  <c:v>1.0166247345905656E-6</c:v>
                </c:pt>
                <c:pt idx="6614">
                  <c:v>3.0183992294266108E-31</c:v>
                </c:pt>
                <c:pt idx="6615">
                  <c:v>5.5369644694728209E-93</c:v>
                </c:pt>
                <c:pt idx="6616">
                  <c:v>9.8791443293119181E-11</c:v>
                </c:pt>
                <c:pt idx="6617">
                  <c:v>3.2894914535121821E-99</c:v>
                </c:pt>
                <c:pt idx="6618">
                  <c:v>6.9425095240946728E-16</c:v>
                </c:pt>
                <c:pt idx="6619">
                  <c:v>2.1713209121234349E-48</c:v>
                </c:pt>
                <c:pt idx="6620">
                  <c:v>2.2504291639066075E-76</c:v>
                </c:pt>
                <c:pt idx="6621">
                  <c:v>1.4193390416487896E-37</c:v>
                </c:pt>
                <c:pt idx="6622">
                  <c:v>4.7468112807551315E-25</c:v>
                </c:pt>
                <c:pt idx="6623">
                  <c:v>7.250758306622139E-7</c:v>
                </c:pt>
                <c:pt idx="6624">
                  <c:v>2.0746893729967773E-3</c:v>
                </c:pt>
                <c:pt idx="6625">
                  <c:v>2.787699897854337E-133</c:v>
                </c:pt>
                <c:pt idx="6626">
                  <c:v>3.5078157148961369E-6</c:v>
                </c:pt>
                <c:pt idx="6627">
                  <c:v>1.1604184325002001E-2</c:v>
                </c:pt>
                <c:pt idx="6628">
                  <c:v>1.9236775532563367E-69</c:v>
                </c:pt>
                <c:pt idx="6629">
                  <c:v>1.1302643251332226E-36</c:v>
                </c:pt>
                <c:pt idx="6630">
                  <c:v>2.0517115402439016E-7</c:v>
                </c:pt>
                <c:pt idx="6631">
                  <c:v>8.3231998926102928E-3</c:v>
                </c:pt>
                <c:pt idx="6632">
                  <c:v>4.6586480835951073E-149</c:v>
                </c:pt>
                <c:pt idx="6633">
                  <c:v>2.3434491463558708E-69</c:v>
                </c:pt>
                <c:pt idx="6634">
                  <c:v>2.5685872576665489E-63</c:v>
                </c:pt>
                <c:pt idx="6635">
                  <c:v>0.11673319485493609</c:v>
                </c:pt>
                <c:pt idx="6636">
                  <c:v>3.6910271755235955E-54</c:v>
                </c:pt>
                <c:pt idx="6637">
                  <c:v>9.9775519029787203E-33</c:v>
                </c:pt>
                <c:pt idx="6638">
                  <c:v>0</c:v>
                </c:pt>
                <c:pt idx="6639">
                  <c:v>5.5799584518214952E-7</c:v>
                </c:pt>
                <c:pt idx="6640">
                  <c:v>2.7769389090158789E-8</c:v>
                </c:pt>
                <c:pt idx="6641">
                  <c:v>2.4178425211323051E-111</c:v>
                </c:pt>
                <c:pt idx="6642">
                  <c:v>3.355389827557365E-130</c:v>
                </c:pt>
                <c:pt idx="6643">
                  <c:v>5.7823930603276979E-57</c:v>
                </c:pt>
                <c:pt idx="6644">
                  <c:v>2.375844915900841E-17</c:v>
                </c:pt>
                <c:pt idx="6645">
                  <c:v>1.9835552906308927E-14</c:v>
                </c:pt>
                <c:pt idx="6646">
                  <c:v>0.13286918523642652</c:v>
                </c:pt>
                <c:pt idx="6647">
                  <c:v>2.3947996498070327E-12</c:v>
                </c:pt>
                <c:pt idx="6648">
                  <c:v>9.0172365966573007E-2</c:v>
                </c:pt>
                <c:pt idx="6649">
                  <c:v>1.4131164564396612E-11</c:v>
                </c:pt>
                <c:pt idx="6650">
                  <c:v>1.610874879244062E-4</c:v>
                </c:pt>
                <c:pt idx="6651">
                  <c:v>6.8293892314382463E-37</c:v>
                </c:pt>
                <c:pt idx="6652">
                  <c:v>1.0922850156219776E-22</c:v>
                </c:pt>
                <c:pt idx="6653">
                  <c:v>2.1680323281365802E-71</c:v>
                </c:pt>
                <c:pt idx="6654">
                  <c:v>2.4966340101464597E-47</c:v>
                </c:pt>
                <c:pt idx="6655">
                  <c:v>2.2376241016056189E-53</c:v>
                </c:pt>
                <c:pt idx="6656">
                  <c:v>6.2421868402392802E-121</c:v>
                </c:pt>
                <c:pt idx="6657">
                  <c:v>3.3246195515538836E-61</c:v>
                </c:pt>
                <c:pt idx="6658">
                  <c:v>9.603172362901524E-10</c:v>
                </c:pt>
                <c:pt idx="6659">
                  <c:v>4.7224518488048024E-29</c:v>
                </c:pt>
                <c:pt idx="6660">
                  <c:v>1.8407930137705295E-13</c:v>
                </c:pt>
                <c:pt idx="6661">
                  <c:v>2.156089723148723E-83</c:v>
                </c:pt>
                <c:pt idx="6662">
                  <c:v>6.9117934568441711E-32</c:v>
                </c:pt>
                <c:pt idx="6663">
                  <c:v>8.3074925801247143E-224</c:v>
                </c:pt>
                <c:pt idx="6664">
                  <c:v>3.8786368623480933E-16</c:v>
                </c:pt>
                <c:pt idx="6665">
                  <c:v>1.4816173789761061E-110</c:v>
                </c:pt>
                <c:pt idx="6666">
                  <c:v>1.8268336385678468E-11</c:v>
                </c:pt>
                <c:pt idx="6667">
                  <c:v>1.093494988918192E-35</c:v>
                </c:pt>
                <c:pt idx="6668">
                  <c:v>6.7683032937016233E-125</c:v>
                </c:pt>
                <c:pt idx="6669">
                  <c:v>3.1317700968762033E-2</c:v>
                </c:pt>
                <c:pt idx="6670">
                  <c:v>2.9841108219464595E-6</c:v>
                </c:pt>
                <c:pt idx="6671">
                  <c:v>1.8012967345122202E-4</c:v>
                </c:pt>
                <c:pt idx="6672">
                  <c:v>1.6182039796090931E-22</c:v>
                </c:pt>
                <c:pt idx="6673">
                  <c:v>1.1896141620788871E-11</c:v>
                </c:pt>
                <c:pt idx="6674">
                  <c:v>2.9278911060421982E-24</c:v>
                </c:pt>
                <c:pt idx="6675">
                  <c:v>4.2517688687585036E-15</c:v>
                </c:pt>
                <c:pt idx="6676">
                  <c:v>2.7682967791626126E-6</c:v>
                </c:pt>
                <c:pt idx="6677">
                  <c:v>3.1186042003006621E-66</c:v>
                </c:pt>
                <c:pt idx="6678">
                  <c:v>1.1258610806222508E-22</c:v>
                </c:pt>
                <c:pt idx="6679">
                  <c:v>3.2982207815289536E-9</c:v>
                </c:pt>
                <c:pt idx="6680">
                  <c:v>1.5669049169185672E-86</c:v>
                </c:pt>
                <c:pt idx="6681">
                  <c:v>3.8410897126673861E-40</c:v>
                </c:pt>
                <c:pt idx="6682">
                  <c:v>1.3109560093020079E-7</c:v>
                </c:pt>
                <c:pt idx="6683">
                  <c:v>1.8238195309666901E-29</c:v>
                </c:pt>
                <c:pt idx="6684">
                  <c:v>2.5907241543366019E-5</c:v>
                </c:pt>
                <c:pt idx="6685">
                  <c:v>5.6798359142079725E-13</c:v>
                </c:pt>
                <c:pt idx="6686">
                  <c:v>7.1426491965499989E-81</c:v>
                </c:pt>
                <c:pt idx="6687">
                  <c:v>1.6044320935947838E-13</c:v>
                </c:pt>
                <c:pt idx="6688">
                  <c:v>1.3729456832010008E-20</c:v>
                </c:pt>
                <c:pt idx="6689">
                  <c:v>2.9929962695237159E-29</c:v>
                </c:pt>
                <c:pt idx="6690">
                  <c:v>2.2479161555999968E-20</c:v>
                </c:pt>
                <c:pt idx="6691">
                  <c:v>8.3204078845468826E-37</c:v>
                </c:pt>
                <c:pt idx="6692">
                  <c:v>3.1979452125564941E-48</c:v>
                </c:pt>
                <c:pt idx="6693">
                  <c:v>3.620794983546683E-51</c:v>
                </c:pt>
                <c:pt idx="6694">
                  <c:v>4.2986469338843732E-6</c:v>
                </c:pt>
                <c:pt idx="6695">
                  <c:v>2.3547268917795106E-68</c:v>
                </c:pt>
                <c:pt idx="6696">
                  <c:v>1.1282572709092524E-72</c:v>
                </c:pt>
                <c:pt idx="6697">
                  <c:v>5.1034356519788634E-4</c:v>
                </c:pt>
                <c:pt idx="6698">
                  <c:v>1.1377575083654602E-9</c:v>
                </c:pt>
                <c:pt idx="6699">
                  <c:v>2.6342320318088479E-150</c:v>
                </c:pt>
                <c:pt idx="6700">
                  <c:v>2.3349441336977399E-9</c:v>
                </c:pt>
                <c:pt idx="6701">
                  <c:v>2.2720210924661357E-119</c:v>
                </c:pt>
                <c:pt idx="6702">
                  <c:v>1.2868074006830675E-3</c:v>
                </c:pt>
                <c:pt idx="6703">
                  <c:v>5.233866665008514E-145</c:v>
                </c:pt>
                <c:pt idx="6704">
                  <c:v>0.11610891128390602</c:v>
                </c:pt>
                <c:pt idx="6705">
                  <c:v>1.6741177153425763E-24</c:v>
                </c:pt>
                <c:pt idx="6706">
                  <c:v>6.4749457266261721E-15</c:v>
                </c:pt>
                <c:pt idx="6707">
                  <c:v>2.9251178892705064E-5</c:v>
                </c:pt>
                <c:pt idx="6708">
                  <c:v>6.968904315798751E-104</c:v>
                </c:pt>
                <c:pt idx="6709">
                  <c:v>2.5674171014454723E-6</c:v>
                </c:pt>
                <c:pt idx="6710">
                  <c:v>6.1661623863765704E-2</c:v>
                </c:pt>
                <c:pt idx="6711">
                  <c:v>1.024367416010431E-5</c:v>
                </c:pt>
                <c:pt idx="6712">
                  <c:v>0.12441970540853076</c:v>
                </c:pt>
                <c:pt idx="6713">
                  <c:v>3.9135861231082855E-13</c:v>
                </c:pt>
                <c:pt idx="6714">
                  <c:v>3.0369996018807064E-18</c:v>
                </c:pt>
                <c:pt idx="6715">
                  <c:v>1.8393517134618599E-74</c:v>
                </c:pt>
                <c:pt idx="6716">
                  <c:v>2.2456785623643431E-102</c:v>
                </c:pt>
                <c:pt idx="6717">
                  <c:v>1.2053048275454581E-59</c:v>
                </c:pt>
                <c:pt idx="6718">
                  <c:v>3.0389988516506134E-88</c:v>
                </c:pt>
                <c:pt idx="6719">
                  <c:v>8.3282689927658056E-17</c:v>
                </c:pt>
                <c:pt idx="6720">
                  <c:v>2.5681598144772062E-7</c:v>
                </c:pt>
                <c:pt idx="6721">
                  <c:v>0.1151542002352765</c:v>
                </c:pt>
                <c:pt idx="6722">
                  <c:v>3.9335796129863868E-20</c:v>
                </c:pt>
                <c:pt idx="6723">
                  <c:v>8.8927277253417467E-2</c:v>
                </c:pt>
                <c:pt idx="6724">
                  <c:v>3.6274973109198926E-11</c:v>
                </c:pt>
                <c:pt idx="6725">
                  <c:v>9.9245674825014529E-56</c:v>
                </c:pt>
                <c:pt idx="6726">
                  <c:v>1.1887402187958056E-28</c:v>
                </c:pt>
                <c:pt idx="6727">
                  <c:v>3.351669911394147E-3</c:v>
                </c:pt>
                <c:pt idx="6728">
                  <c:v>0</c:v>
                </c:pt>
                <c:pt idx="6729">
                  <c:v>1.4058264806105785E-14</c:v>
                </c:pt>
                <c:pt idx="6730">
                  <c:v>9.7220524544749692E-51</c:v>
                </c:pt>
                <c:pt idx="6731">
                  <c:v>2.2259356278456911E-170</c:v>
                </c:pt>
                <c:pt idx="6732">
                  <c:v>1.8139435654662868E-3</c:v>
                </c:pt>
                <c:pt idx="6733">
                  <c:v>3.0882679349178235E-8</c:v>
                </c:pt>
                <c:pt idx="6734">
                  <c:v>3.6570548361585732E-59</c:v>
                </c:pt>
                <c:pt idx="6735">
                  <c:v>0.1192827968091868</c:v>
                </c:pt>
                <c:pt idx="6736">
                  <c:v>5.6414204491963372E-97</c:v>
                </c:pt>
                <c:pt idx="6737">
                  <c:v>0.12388073662268877</c:v>
                </c:pt>
                <c:pt idx="6738">
                  <c:v>1.526573398829346E-181</c:v>
                </c:pt>
                <c:pt idx="6739">
                  <c:v>2.4178425211323051E-111</c:v>
                </c:pt>
                <c:pt idx="6740">
                  <c:v>9.1950046520636581E-89</c:v>
                </c:pt>
                <c:pt idx="6741">
                  <c:v>3.114530048262586E-191</c:v>
                </c:pt>
                <c:pt idx="6742">
                  <c:v>3.2945023301714789E-2</c:v>
                </c:pt>
                <c:pt idx="6743">
                  <c:v>3.8237866168437257E-192</c:v>
                </c:pt>
                <c:pt idx="6744">
                  <c:v>1.4987274518801687E-104</c:v>
                </c:pt>
                <c:pt idx="6745">
                  <c:v>1.2777806796435232E-72</c:v>
                </c:pt>
                <c:pt idx="6746">
                  <c:v>8.841697829396844E-21</c:v>
                </c:pt>
                <c:pt idx="6747">
                  <c:v>3.8020410837914099E-78</c:v>
                </c:pt>
                <c:pt idx="6748">
                  <c:v>7.1205094601875772E-157</c:v>
                </c:pt>
                <c:pt idx="6749">
                  <c:v>2.9350294226452623E-4</c:v>
                </c:pt>
                <c:pt idx="6750">
                  <c:v>7.4359255832391085E-10</c:v>
                </c:pt>
                <c:pt idx="6751">
                  <c:v>1.0232794632545834E-26</c:v>
                </c:pt>
                <c:pt idx="6752">
                  <c:v>4.3233323982643228E-5</c:v>
                </c:pt>
                <c:pt idx="6753">
                  <c:v>4.692081738259089E-45</c:v>
                </c:pt>
                <c:pt idx="6754">
                  <c:v>2.4686595565547004E-86</c:v>
                </c:pt>
                <c:pt idx="6755">
                  <c:v>3.4581054265006172E-166</c:v>
                </c:pt>
                <c:pt idx="6756">
                  <c:v>2.2814325806059273E-93</c:v>
                </c:pt>
                <c:pt idx="6757">
                  <c:v>8.4606185311297058E-299</c:v>
                </c:pt>
                <c:pt idx="6758">
                  <c:v>3.8165562238958558E-219</c:v>
                </c:pt>
                <c:pt idx="6759">
                  <c:v>4.797606765475893E-3</c:v>
                </c:pt>
                <c:pt idx="6760">
                  <c:v>0.1151542002352765</c:v>
                </c:pt>
                <c:pt idx="6761">
                  <c:v>1.5668047904366807E-21</c:v>
                </c:pt>
                <c:pt idx="6762">
                  <c:v>9.6019766831164692E-5</c:v>
                </c:pt>
                <c:pt idx="6763">
                  <c:v>0.12757617300878449</c:v>
                </c:pt>
                <c:pt idx="6764">
                  <c:v>0</c:v>
                </c:pt>
                <c:pt idx="6765">
                  <c:v>1.0946113695753593E-297</c:v>
                </c:pt>
                <c:pt idx="6766">
                  <c:v>8.8794043452215293E-183</c:v>
                </c:pt>
                <c:pt idx="6767">
                  <c:v>7.5326628765205366E-3</c:v>
                </c:pt>
                <c:pt idx="6768">
                  <c:v>1.425112608587191E-4</c:v>
                </c:pt>
                <c:pt idx="6769">
                  <c:v>8.5518437823876349E-44</c:v>
                </c:pt>
                <c:pt idx="6770">
                  <c:v>0.1274318092237974</c:v>
                </c:pt>
                <c:pt idx="6771">
                  <c:v>1.4094780188580124E-29</c:v>
                </c:pt>
                <c:pt idx="6772">
                  <c:v>2.5451232553858709E-39</c:v>
                </c:pt>
                <c:pt idx="6773">
                  <c:v>3.2239906952511778E-70</c:v>
                </c:pt>
                <c:pt idx="6774">
                  <c:v>6.8350358171147881E-4</c:v>
                </c:pt>
                <c:pt idx="6775">
                  <c:v>1.7647450152392514E-190</c:v>
                </c:pt>
                <c:pt idx="6776">
                  <c:v>2.2711323627149861E-96</c:v>
                </c:pt>
                <c:pt idx="6777">
                  <c:v>6.816398662178087E-8</c:v>
                </c:pt>
                <c:pt idx="6778">
                  <c:v>2.9034257673135766E-252</c:v>
                </c:pt>
                <c:pt idx="6779">
                  <c:v>1.1321995086676558E-46</c:v>
                </c:pt>
                <c:pt idx="6780">
                  <c:v>2.3804330779370393E-2</c:v>
                </c:pt>
                <c:pt idx="6781">
                  <c:v>3.0524758497945323E-3</c:v>
                </c:pt>
                <c:pt idx="6782">
                  <c:v>2.6457873341198745E-68</c:v>
                </c:pt>
                <c:pt idx="6783">
                  <c:v>2.4580325073462451E-38</c:v>
                </c:pt>
                <c:pt idx="6784">
                  <c:v>2.6173308834127149E-89</c:v>
                </c:pt>
                <c:pt idx="6785">
                  <c:v>2.507958333763127E-15</c:v>
                </c:pt>
                <c:pt idx="6786">
                  <c:v>4.868986875747842E-23</c:v>
                </c:pt>
                <c:pt idx="6787">
                  <c:v>9.7801481730228251E-234</c:v>
                </c:pt>
                <c:pt idx="6788">
                  <c:v>2.3739490461108288E-171</c:v>
                </c:pt>
                <c:pt idx="6789">
                  <c:v>5.8753698558190853E-220</c:v>
                </c:pt>
                <c:pt idx="6790">
                  <c:v>3.3796616549367846E-6</c:v>
                </c:pt>
                <c:pt idx="6791">
                  <c:v>1.3551813960892046E-10</c:v>
                </c:pt>
                <c:pt idx="6792">
                  <c:v>6.9861223483327588E-5</c:v>
                </c:pt>
                <c:pt idx="6793">
                  <c:v>2.7373197628934041E-22</c:v>
                </c:pt>
                <c:pt idx="6794">
                  <c:v>6.3976219357687608E-36</c:v>
                </c:pt>
                <c:pt idx="6795">
                  <c:v>5.8801793089786043E-170</c:v>
                </c:pt>
                <c:pt idx="6796">
                  <c:v>1.9274403075658831E-103</c:v>
                </c:pt>
                <c:pt idx="6797">
                  <c:v>2.7412703993078307E-202</c:v>
                </c:pt>
                <c:pt idx="6798">
                  <c:v>2.4137872060847447E-34</c:v>
                </c:pt>
                <c:pt idx="6799">
                  <c:v>1.9401295324893817E-14</c:v>
                </c:pt>
                <c:pt idx="6800">
                  <c:v>1.605078998747576E-134</c:v>
                </c:pt>
                <c:pt idx="6801">
                  <c:v>1.4247387331918621E-39</c:v>
                </c:pt>
                <c:pt idx="6802">
                  <c:v>8.5406616598805721E-5</c:v>
                </c:pt>
                <c:pt idx="6803">
                  <c:v>3.0544140041255001E-133</c:v>
                </c:pt>
                <c:pt idx="6804">
                  <c:v>1.380173664557287E-2</c:v>
                </c:pt>
                <c:pt idx="6805">
                  <c:v>1.5378283494976993E-13</c:v>
                </c:pt>
                <c:pt idx="6806">
                  <c:v>1.7588613466725828E-11</c:v>
                </c:pt>
                <c:pt idx="6807">
                  <c:v>3.820683518503382E-17</c:v>
                </c:pt>
                <c:pt idx="6808">
                  <c:v>2.692957342187037E-5</c:v>
                </c:pt>
                <c:pt idx="6809">
                  <c:v>2.2143843714241389E-10</c:v>
                </c:pt>
                <c:pt idx="6810">
                  <c:v>1.2678798232836246E-23</c:v>
                </c:pt>
                <c:pt idx="6811">
                  <c:v>6.7613708742122608E-3</c:v>
                </c:pt>
                <c:pt idx="6812">
                  <c:v>8.0517366041138929E-70</c:v>
                </c:pt>
                <c:pt idx="6813">
                  <c:v>2.0370358361842422E-67</c:v>
                </c:pt>
                <c:pt idx="6814">
                  <c:v>8.3388064772150536E-2</c:v>
                </c:pt>
                <c:pt idx="6815">
                  <c:v>1.046417262440909E-93</c:v>
                </c:pt>
                <c:pt idx="6816">
                  <c:v>9.5022967393557054E-46</c:v>
                </c:pt>
                <c:pt idx="6817">
                  <c:v>8.0136517589890331E-26</c:v>
                </c:pt>
                <c:pt idx="6818">
                  <c:v>4.3513904433215081E-78</c:v>
                </c:pt>
                <c:pt idx="6819">
                  <c:v>4.3739998151167543E-23</c:v>
                </c:pt>
                <c:pt idx="6820">
                  <c:v>3.7116722004841771E-27</c:v>
                </c:pt>
                <c:pt idx="6821">
                  <c:v>3.6879780046570716E-61</c:v>
                </c:pt>
                <c:pt idx="6822">
                  <c:v>4.4672515720621615E-97</c:v>
                </c:pt>
                <c:pt idx="6823">
                  <c:v>5.0394350555743433E-46</c:v>
                </c:pt>
                <c:pt idx="6824">
                  <c:v>0</c:v>
                </c:pt>
                <c:pt idx="6825">
                  <c:v>8.8443427153167091E-22</c:v>
                </c:pt>
                <c:pt idx="6826">
                  <c:v>0</c:v>
                </c:pt>
                <c:pt idx="6827">
                  <c:v>6.6803339500872689E-36</c:v>
                </c:pt>
                <c:pt idx="6828">
                  <c:v>5.7718822004512824E-4</c:v>
                </c:pt>
                <c:pt idx="6829">
                  <c:v>1.6214607194097464E-24</c:v>
                </c:pt>
                <c:pt idx="6830">
                  <c:v>1.0097910731687898E-21</c:v>
                </c:pt>
                <c:pt idx="6831">
                  <c:v>3.5176116379297279E-124</c:v>
                </c:pt>
                <c:pt idx="6832">
                  <c:v>1.9929465428280329E-4</c:v>
                </c:pt>
                <c:pt idx="6833">
                  <c:v>5.6950835466064441E-128</c:v>
                </c:pt>
                <c:pt idx="6834">
                  <c:v>1.162515759742473E-14</c:v>
                </c:pt>
                <c:pt idx="6835">
                  <c:v>1.25710960405414E-88</c:v>
                </c:pt>
                <c:pt idx="6836">
                  <c:v>8.2548556374007848E-2</c:v>
                </c:pt>
                <c:pt idx="6837">
                  <c:v>1.111946251507919E-3</c:v>
                </c:pt>
                <c:pt idx="6838">
                  <c:v>2.2092588731930523E-32</c:v>
                </c:pt>
                <c:pt idx="6839">
                  <c:v>8.7484544637838382E-114</c:v>
                </c:pt>
                <c:pt idx="6840">
                  <c:v>2.4661364933570957E-18</c:v>
                </c:pt>
                <c:pt idx="6841">
                  <c:v>0</c:v>
                </c:pt>
                <c:pt idx="6842">
                  <c:v>4.1687024047585276E-6</c:v>
                </c:pt>
                <c:pt idx="6843">
                  <c:v>2.6623087166500405E-63</c:v>
                </c:pt>
                <c:pt idx="6844">
                  <c:v>0.12055967699872851</c:v>
                </c:pt>
                <c:pt idx="6845">
                  <c:v>7.1442508854704455E-6</c:v>
                </c:pt>
                <c:pt idx="6846">
                  <c:v>1.6012292310833677E-40</c:v>
                </c:pt>
                <c:pt idx="6847">
                  <c:v>6.7841250013926353E-27</c:v>
                </c:pt>
                <c:pt idx="6848">
                  <c:v>5.2408993067581993E-27</c:v>
                </c:pt>
                <c:pt idx="6849">
                  <c:v>9.2985445513142681E-71</c:v>
                </c:pt>
                <c:pt idx="6850">
                  <c:v>4.5515586967263041E-78</c:v>
                </c:pt>
                <c:pt idx="6851">
                  <c:v>2.81121923133857E-226</c:v>
                </c:pt>
                <c:pt idx="6852">
                  <c:v>1.5623715558839461E-6</c:v>
                </c:pt>
                <c:pt idx="6853">
                  <c:v>2.1402304900755383E-157</c:v>
                </c:pt>
                <c:pt idx="6854">
                  <c:v>1.1004118575597972E-4</c:v>
                </c:pt>
                <c:pt idx="6855">
                  <c:v>1.7878488758035742E-181</c:v>
                </c:pt>
                <c:pt idx="6856">
                  <c:v>1.2841516139347765E-125</c:v>
                </c:pt>
                <c:pt idx="6857">
                  <c:v>0.12471217718898668</c:v>
                </c:pt>
                <c:pt idx="6858">
                  <c:v>0</c:v>
                </c:pt>
                <c:pt idx="6859">
                  <c:v>3.5168371522313673E-108</c:v>
                </c:pt>
                <c:pt idx="6860">
                  <c:v>0.13175831070475286</c:v>
                </c:pt>
                <c:pt idx="6861">
                  <c:v>5.3602530292592682E-2</c:v>
                </c:pt>
                <c:pt idx="6862">
                  <c:v>1.4479213505372647E-45</c:v>
                </c:pt>
                <c:pt idx="6863">
                  <c:v>4.0501531640458224E-23</c:v>
                </c:pt>
                <c:pt idx="6864">
                  <c:v>8.2758869154919409E-2</c:v>
                </c:pt>
                <c:pt idx="6865">
                  <c:v>7.1196726996724751E-18</c:v>
                </c:pt>
                <c:pt idx="6866">
                  <c:v>2.6137821419824331E-214</c:v>
                </c:pt>
                <c:pt idx="6867">
                  <c:v>1.6266908489283868E-23</c:v>
                </c:pt>
                <c:pt idx="6868">
                  <c:v>8.7444305572246237E-4</c:v>
                </c:pt>
                <c:pt idx="6869">
                  <c:v>2.6623087166500405E-63</c:v>
                </c:pt>
                <c:pt idx="6870">
                  <c:v>1.0036452573582724E-35</c:v>
                </c:pt>
                <c:pt idx="6871">
                  <c:v>1.3894876385122357E-149</c:v>
                </c:pt>
                <c:pt idx="6872">
                  <c:v>4.508669413174202E-10</c:v>
                </c:pt>
                <c:pt idx="6873">
                  <c:v>5.3619339891261818E-52</c:v>
                </c:pt>
                <c:pt idx="6874">
                  <c:v>1.4177634141589262E-54</c:v>
                </c:pt>
                <c:pt idx="6875">
                  <c:v>5.2733730140645112E-22</c:v>
                </c:pt>
                <c:pt idx="6876">
                  <c:v>2.9526503834810419E-125</c:v>
                </c:pt>
                <c:pt idx="6877">
                  <c:v>2.624332608258581E-27</c:v>
                </c:pt>
                <c:pt idx="6878">
                  <c:v>2.6930102245236657E-17</c:v>
                </c:pt>
                <c:pt idx="6879">
                  <c:v>4.836441417591914E-5</c:v>
                </c:pt>
                <c:pt idx="6880">
                  <c:v>1.0491343498832445E-70</c:v>
                </c:pt>
                <c:pt idx="6881">
                  <c:v>2.8132242814143923E-20</c:v>
                </c:pt>
                <c:pt idx="6882">
                  <c:v>1.6911954249987278E-78</c:v>
                </c:pt>
                <c:pt idx="6883">
                  <c:v>2.1192335551413583E-64</c:v>
                </c:pt>
                <c:pt idx="6884">
                  <c:v>3.6121198985113625E-67</c:v>
                </c:pt>
                <c:pt idx="6885">
                  <c:v>1.4193390416487896E-37</c:v>
                </c:pt>
                <c:pt idx="6886">
                  <c:v>3.0502423385522667E-15</c:v>
                </c:pt>
                <c:pt idx="6887">
                  <c:v>1.0233220178704451E-6</c:v>
                </c:pt>
                <c:pt idx="6888">
                  <c:v>2.448694326892664E-232</c:v>
                </c:pt>
                <c:pt idx="6889">
                  <c:v>4.8519926413258834E-33</c:v>
                </c:pt>
                <c:pt idx="6890">
                  <c:v>2.0046206440086545E-3</c:v>
                </c:pt>
                <c:pt idx="6891">
                  <c:v>9.8748192552093968E-48</c:v>
                </c:pt>
                <c:pt idx="6892">
                  <c:v>7.7319533063104584E-103</c:v>
                </c:pt>
                <c:pt idx="6893">
                  <c:v>8.4769072204040261E-27</c:v>
                </c:pt>
                <c:pt idx="6894">
                  <c:v>3.5095758372067817E-109</c:v>
                </c:pt>
                <c:pt idx="6895">
                  <c:v>9.9662719204000134E-49</c:v>
                </c:pt>
                <c:pt idx="6896">
                  <c:v>0</c:v>
                </c:pt>
                <c:pt idx="6897">
                  <c:v>2.7320064197114795E-171</c:v>
                </c:pt>
                <c:pt idx="6898">
                  <c:v>2.776995274670014E-2</c:v>
                </c:pt>
                <c:pt idx="6899">
                  <c:v>3.2274896657182199E-22</c:v>
                </c:pt>
                <c:pt idx="6900">
                  <c:v>3.0138286635118927E-7</c:v>
                </c:pt>
                <c:pt idx="6901">
                  <c:v>0</c:v>
                </c:pt>
                <c:pt idx="6902">
                  <c:v>5.2299368975365424E-18</c:v>
                </c:pt>
                <c:pt idx="6903">
                  <c:v>1.3852255696346351E-71</c:v>
                </c:pt>
                <c:pt idx="6904">
                  <c:v>0.13284692109116622</c:v>
                </c:pt>
                <c:pt idx="6905">
                  <c:v>1.68044369973119E-118</c:v>
                </c:pt>
                <c:pt idx="6906">
                  <c:v>1.8421855374109017E-3</c:v>
                </c:pt>
                <c:pt idx="6907">
                  <c:v>1.2973268226519636E-13</c:v>
                </c:pt>
                <c:pt idx="6908">
                  <c:v>5.7334702234324602E-68</c:v>
                </c:pt>
                <c:pt idx="6909">
                  <c:v>1.3091422370373231E-11</c:v>
                </c:pt>
                <c:pt idx="6910">
                  <c:v>1.5058921871149645E-80</c:v>
                </c:pt>
                <c:pt idx="6911">
                  <c:v>7.2741827997935059E-17</c:v>
                </c:pt>
                <c:pt idx="6912">
                  <c:v>1.0630070629159827E-2</c:v>
                </c:pt>
                <c:pt idx="6913">
                  <c:v>2.5976320851029596E-43</c:v>
                </c:pt>
                <c:pt idx="6914">
                  <c:v>2.3128195124861591E-30</c:v>
                </c:pt>
                <c:pt idx="6915">
                  <c:v>7.7221517519767696E-8</c:v>
                </c:pt>
                <c:pt idx="6916">
                  <c:v>7.9428541005143728E-122</c:v>
                </c:pt>
                <c:pt idx="6917">
                  <c:v>1.2217984228870031E-12</c:v>
                </c:pt>
                <c:pt idx="6918">
                  <c:v>1.8068663300357091E-3</c:v>
                </c:pt>
                <c:pt idx="6919">
                  <c:v>2.0901292294401458E-22</c:v>
                </c:pt>
                <c:pt idx="6920">
                  <c:v>1.2901644693901972E-22</c:v>
                </c:pt>
                <c:pt idx="6921">
                  <c:v>7.2294534807712287E-3</c:v>
                </c:pt>
                <c:pt idx="6922">
                  <c:v>1.9212250486011755E-34</c:v>
                </c:pt>
                <c:pt idx="6923">
                  <c:v>0</c:v>
                </c:pt>
                <c:pt idx="6924">
                  <c:v>7.051904038672423E-35</c:v>
                </c:pt>
                <c:pt idx="6925">
                  <c:v>2.5443984945835609E-102</c:v>
                </c:pt>
                <c:pt idx="6926">
                  <c:v>1.1476567645528121E-40</c:v>
                </c:pt>
                <c:pt idx="6927">
                  <c:v>1.6262996321155662E-20</c:v>
                </c:pt>
                <c:pt idx="6928">
                  <c:v>0</c:v>
                </c:pt>
                <c:pt idx="6929">
                  <c:v>9.6671489721681767E-219</c:v>
                </c:pt>
                <c:pt idx="6930">
                  <c:v>1.1149881973423282E-133</c:v>
                </c:pt>
                <c:pt idx="6931">
                  <c:v>6.4399779291371534E-40</c:v>
                </c:pt>
                <c:pt idx="6932">
                  <c:v>1.0677007782430441E-4</c:v>
                </c:pt>
                <c:pt idx="6933">
                  <c:v>1.4243501356162499E-74</c:v>
                </c:pt>
                <c:pt idx="6934">
                  <c:v>1.2375370301003719E-155</c:v>
                </c:pt>
                <c:pt idx="6935">
                  <c:v>1.9676141810183522E-17</c:v>
                </c:pt>
                <c:pt idx="6936">
                  <c:v>5.0867568997482106E-39</c:v>
                </c:pt>
                <c:pt idx="6937">
                  <c:v>0</c:v>
                </c:pt>
                <c:pt idx="6938">
                  <c:v>8.3745383726688406E-288</c:v>
                </c:pt>
                <c:pt idx="6939">
                  <c:v>1.1229567746582094E-50</c:v>
                </c:pt>
                <c:pt idx="6940">
                  <c:v>3.2435975134327556E-11</c:v>
                </c:pt>
                <c:pt idx="6941">
                  <c:v>6.2160233557527242E-2</c:v>
                </c:pt>
                <c:pt idx="6942">
                  <c:v>2.2548213072678745E-3</c:v>
                </c:pt>
                <c:pt idx="6943">
                  <c:v>6.0073322038171076E-2</c:v>
                </c:pt>
                <c:pt idx="6944">
                  <c:v>1.7755742379429427E-2</c:v>
                </c:pt>
                <c:pt idx="6945">
                  <c:v>5.793956197590239E-8</c:v>
                </c:pt>
                <c:pt idx="6946">
                  <c:v>1.4823533332375543E-10</c:v>
                </c:pt>
                <c:pt idx="6947">
                  <c:v>2.8192195506468923E-8</c:v>
                </c:pt>
                <c:pt idx="6948">
                  <c:v>8.6489998611843792E-101</c:v>
                </c:pt>
                <c:pt idx="6949">
                  <c:v>9.2819261007724035E-63</c:v>
                </c:pt>
                <c:pt idx="6950">
                  <c:v>1.6985230237812059E-6</c:v>
                </c:pt>
                <c:pt idx="6951">
                  <c:v>4.0085076273830893E-12</c:v>
                </c:pt>
                <c:pt idx="6952">
                  <c:v>1.8781130826218153E-3</c:v>
                </c:pt>
                <c:pt idx="6953">
                  <c:v>9.6348783310273873E-3</c:v>
                </c:pt>
                <c:pt idx="6954">
                  <c:v>4.2562047498943489E-35</c:v>
                </c:pt>
                <c:pt idx="6955">
                  <c:v>9.3971461501065905E-52</c:v>
                </c:pt>
                <c:pt idx="6956">
                  <c:v>1.7628440980297993E-74</c:v>
                </c:pt>
                <c:pt idx="6957">
                  <c:v>5.1603295722040821E-36</c:v>
                </c:pt>
                <c:pt idx="6958">
                  <c:v>9.3045607913159244E-122</c:v>
                </c:pt>
                <c:pt idx="6959">
                  <c:v>3.8506591706775674E-174</c:v>
                </c:pt>
                <c:pt idx="6960">
                  <c:v>4.4389254211996467E-51</c:v>
                </c:pt>
                <c:pt idx="6961">
                  <c:v>1.7721532509538575E-15</c:v>
                </c:pt>
                <c:pt idx="6962">
                  <c:v>4.6773611872710216E-137</c:v>
                </c:pt>
                <c:pt idx="6963">
                  <c:v>0.1319591506873011</c:v>
                </c:pt>
                <c:pt idx="6964">
                  <c:v>6.051441988436445E-73</c:v>
                </c:pt>
                <c:pt idx="6965">
                  <c:v>3.1797744003726752E-123</c:v>
                </c:pt>
                <c:pt idx="6966">
                  <c:v>0.12757617300878449</c:v>
                </c:pt>
                <c:pt idx="6967">
                  <c:v>2.7337252044084157E-6</c:v>
                </c:pt>
                <c:pt idx="6968">
                  <c:v>4.8118682554768749E-8</c:v>
                </c:pt>
                <c:pt idx="6969">
                  <c:v>9.6297194603769642E-12</c:v>
                </c:pt>
                <c:pt idx="6970">
                  <c:v>5.5511211339968719E-48</c:v>
                </c:pt>
                <c:pt idx="6971">
                  <c:v>2.3608126417994074E-23</c:v>
                </c:pt>
                <c:pt idx="6972">
                  <c:v>4.2028154103361068E-15</c:v>
                </c:pt>
                <c:pt idx="6973">
                  <c:v>7.4505188912795264E-11</c:v>
                </c:pt>
                <c:pt idx="6974">
                  <c:v>2.826663656572856E-40</c:v>
                </c:pt>
                <c:pt idx="6975">
                  <c:v>1.0725122872106602E-214</c:v>
                </c:pt>
                <c:pt idx="6976">
                  <c:v>2.191098232942768E-49</c:v>
                </c:pt>
                <c:pt idx="6977">
                  <c:v>1.6409409975275214E-260</c:v>
                </c:pt>
                <c:pt idx="6978">
                  <c:v>1.1188709974527227E-23</c:v>
                </c:pt>
                <c:pt idx="6979">
                  <c:v>1.2647434326915008E-2</c:v>
                </c:pt>
                <c:pt idx="6980">
                  <c:v>9.3379928754236784E-165</c:v>
                </c:pt>
                <c:pt idx="6981">
                  <c:v>7.0707501307633426E-3</c:v>
                </c:pt>
                <c:pt idx="6982">
                  <c:v>3.1637081766021323E-7</c:v>
                </c:pt>
                <c:pt idx="6983">
                  <c:v>1.6387879038016005E-13</c:v>
                </c:pt>
                <c:pt idx="6984">
                  <c:v>8.2758869154919409E-2</c:v>
                </c:pt>
                <c:pt idx="6985">
                  <c:v>2.3131216285750507E-15</c:v>
                </c:pt>
                <c:pt idx="6986">
                  <c:v>1.2327866143818558E-70</c:v>
                </c:pt>
                <c:pt idx="6987">
                  <c:v>1.3436936541361317E-82</c:v>
                </c:pt>
                <c:pt idx="6988">
                  <c:v>5.5970601675995536E-21</c:v>
                </c:pt>
                <c:pt idx="6989">
                  <c:v>9.9096775548868063E-85</c:v>
                </c:pt>
                <c:pt idx="6990">
                  <c:v>6.1185081448386894E-15</c:v>
                </c:pt>
                <c:pt idx="6991">
                  <c:v>6.4399779291371534E-40</c:v>
                </c:pt>
                <c:pt idx="6992">
                  <c:v>5.4803274761444906E-35</c:v>
                </c:pt>
                <c:pt idx="6993">
                  <c:v>5.612435128714332E-56</c:v>
                </c:pt>
                <c:pt idx="6994">
                  <c:v>4.4529810909461046E-48</c:v>
                </c:pt>
                <c:pt idx="6995">
                  <c:v>7.8511381560005114E-112</c:v>
                </c:pt>
                <c:pt idx="6996">
                  <c:v>2.6505699810999178E-250</c:v>
                </c:pt>
                <c:pt idx="6997">
                  <c:v>2.2357224626006268E-25</c:v>
                </c:pt>
                <c:pt idx="6998">
                  <c:v>0.12567421011695062</c:v>
                </c:pt>
                <c:pt idx="6999">
                  <c:v>1.0038454942468134E-112</c:v>
                </c:pt>
                <c:pt idx="7000">
                  <c:v>0</c:v>
                </c:pt>
                <c:pt idx="7001">
                  <c:v>2.4491865062616815E-71</c:v>
                </c:pt>
                <c:pt idx="7002">
                  <c:v>1.5531460186877917E-94</c:v>
                </c:pt>
                <c:pt idx="7003">
                  <c:v>1.8804953402715274E-2</c:v>
                </c:pt>
                <c:pt idx="7004">
                  <c:v>3.0900962172681054E-32</c:v>
                </c:pt>
                <c:pt idx="7005">
                  <c:v>1.3843308099126547E-41</c:v>
                </c:pt>
                <c:pt idx="7006">
                  <c:v>1.1397643896121948E-52</c:v>
                </c:pt>
                <c:pt idx="7007">
                  <c:v>2.7706358816700038E-2</c:v>
                </c:pt>
                <c:pt idx="7008">
                  <c:v>3.0714968334577694E-290</c:v>
                </c:pt>
                <c:pt idx="7009">
                  <c:v>1.8026771179803159E-96</c:v>
                </c:pt>
                <c:pt idx="7010">
                  <c:v>2.5076477885597016E-79</c:v>
                </c:pt>
                <c:pt idx="7011">
                  <c:v>5.6934041273230719E-234</c:v>
                </c:pt>
                <c:pt idx="7012">
                  <c:v>6.4749457266261721E-15</c:v>
                </c:pt>
                <c:pt idx="7013">
                  <c:v>7.4991502365886822E-2</c:v>
                </c:pt>
                <c:pt idx="7014">
                  <c:v>0.10193968645436376</c:v>
                </c:pt>
                <c:pt idx="7015">
                  <c:v>3.7180070407354642E-55</c:v>
                </c:pt>
                <c:pt idx="7016">
                  <c:v>1.3169786867401324E-152</c:v>
                </c:pt>
                <c:pt idx="7017">
                  <c:v>0</c:v>
                </c:pt>
                <c:pt idx="7018">
                  <c:v>9.1563159958857224E-4</c:v>
                </c:pt>
                <c:pt idx="7019">
                  <c:v>0</c:v>
                </c:pt>
                <c:pt idx="7020">
                  <c:v>1.6592600934246054E-7</c:v>
                </c:pt>
                <c:pt idx="7021">
                  <c:v>1.3486865256525652E-96</c:v>
                </c:pt>
                <c:pt idx="7022">
                  <c:v>1.127422745982868E-17</c:v>
                </c:pt>
                <c:pt idx="7023">
                  <c:v>1.1896141620788871E-11</c:v>
                </c:pt>
                <c:pt idx="7024">
                  <c:v>7.8767510808451652E-2</c:v>
                </c:pt>
                <c:pt idx="7025">
                  <c:v>5.6154552940664093E-3</c:v>
                </c:pt>
                <c:pt idx="7026">
                  <c:v>1.3746665630977953E-14</c:v>
                </c:pt>
                <c:pt idx="7027">
                  <c:v>2.6629360941703165E-2</c:v>
                </c:pt>
                <c:pt idx="7028">
                  <c:v>5.6076630287161033E-2</c:v>
                </c:pt>
                <c:pt idx="7029">
                  <c:v>4.4223734334372402E-127</c:v>
                </c:pt>
                <c:pt idx="7030">
                  <c:v>1.7315800715811089E-50</c:v>
                </c:pt>
                <c:pt idx="7031">
                  <c:v>2.7310398601541762E-43</c:v>
                </c:pt>
                <c:pt idx="7032">
                  <c:v>1.9030911965511252E-95</c:v>
                </c:pt>
                <c:pt idx="7033">
                  <c:v>0</c:v>
                </c:pt>
                <c:pt idx="7034">
                  <c:v>7.3827615118362557E-4</c:v>
                </c:pt>
                <c:pt idx="7035">
                  <c:v>4.2122211525318486E-3</c:v>
                </c:pt>
                <c:pt idx="7036">
                  <c:v>3.0187663020009711E-8</c:v>
                </c:pt>
                <c:pt idx="7037">
                  <c:v>2.0608299983559445E-15</c:v>
                </c:pt>
                <c:pt idx="7038">
                  <c:v>6.2765296315405411E-21</c:v>
                </c:pt>
                <c:pt idx="7039">
                  <c:v>5.6680692627390936E-38</c:v>
                </c:pt>
                <c:pt idx="7040">
                  <c:v>1.7180971514095513E-269</c:v>
                </c:pt>
                <c:pt idx="7041">
                  <c:v>7.7815160123977545E-27</c:v>
                </c:pt>
                <c:pt idx="7042">
                  <c:v>5.6484651144593679E-138</c:v>
                </c:pt>
                <c:pt idx="7043">
                  <c:v>3.1513047884379811E-10</c:v>
                </c:pt>
                <c:pt idx="7044">
                  <c:v>5.5513094061317773E-6</c:v>
                </c:pt>
                <c:pt idx="7045">
                  <c:v>1.8556034977853828E-202</c:v>
                </c:pt>
                <c:pt idx="7046">
                  <c:v>2.2000070301409585E-52</c:v>
                </c:pt>
                <c:pt idx="7047">
                  <c:v>1.2766122257499527E-194</c:v>
                </c:pt>
                <c:pt idx="7048">
                  <c:v>5.6093637293456408E-50</c:v>
                </c:pt>
                <c:pt idx="7049">
                  <c:v>5.0842809515200357E-17</c:v>
                </c:pt>
                <c:pt idx="7050">
                  <c:v>4.5439118777731394E-2</c:v>
                </c:pt>
                <c:pt idx="7051">
                  <c:v>5.2781254001554784E-26</c:v>
                </c:pt>
                <c:pt idx="7052">
                  <c:v>6.5775355815415629E-73</c:v>
                </c:pt>
                <c:pt idx="7053">
                  <c:v>1.4574884947171261E-38</c:v>
                </c:pt>
                <c:pt idx="7054">
                  <c:v>5.9550030061541073E-88</c:v>
                </c:pt>
                <c:pt idx="7055">
                  <c:v>3.795468242297425E-14</c:v>
                </c:pt>
                <c:pt idx="7056">
                  <c:v>3.2346938833513537E-4</c:v>
                </c:pt>
                <c:pt idx="7057">
                  <c:v>3.0085693582257176E-276</c:v>
                </c:pt>
                <c:pt idx="7058">
                  <c:v>5.5969144935143871E-3</c:v>
                </c:pt>
                <c:pt idx="7059">
                  <c:v>1.0342086848715699E-75</c:v>
                </c:pt>
                <c:pt idx="7060">
                  <c:v>6.8346220243541962E-79</c:v>
                </c:pt>
                <c:pt idx="7061">
                  <c:v>8.3489841455585741E-3</c:v>
                </c:pt>
                <c:pt idx="7062">
                  <c:v>1.0598704152540283E-2</c:v>
                </c:pt>
                <c:pt idx="7063">
                  <c:v>2.4481695712986134E-11</c:v>
                </c:pt>
                <c:pt idx="7064">
                  <c:v>9.0732970386089258E-58</c:v>
                </c:pt>
                <c:pt idx="7065">
                  <c:v>1.0279398841846282E-78</c:v>
                </c:pt>
                <c:pt idx="7066">
                  <c:v>3.9202899536456024E-6</c:v>
                </c:pt>
                <c:pt idx="7067">
                  <c:v>8.5403447391909262E-88</c:v>
                </c:pt>
                <c:pt idx="7068">
                  <c:v>7.1641375572754888E-118</c:v>
                </c:pt>
                <c:pt idx="7069">
                  <c:v>3.3371643387974056E-260</c:v>
                </c:pt>
                <c:pt idx="7070">
                  <c:v>6.7369322866342709E-5</c:v>
                </c:pt>
                <c:pt idx="7071">
                  <c:v>3.678940414758215E-104</c:v>
                </c:pt>
                <c:pt idx="7072">
                  <c:v>1.2301028874479122E-13</c:v>
                </c:pt>
                <c:pt idx="7073">
                  <c:v>2.9190097519409334E-112</c:v>
                </c:pt>
                <c:pt idx="7074">
                  <c:v>5.1532807902350497E-32</c:v>
                </c:pt>
                <c:pt idx="7075">
                  <c:v>9.7250859047341484E-136</c:v>
                </c:pt>
                <c:pt idx="7076">
                  <c:v>2.7887193287545743E-35</c:v>
                </c:pt>
                <c:pt idx="7077">
                  <c:v>9.9683501400363398E-63</c:v>
                </c:pt>
                <c:pt idx="7078">
                  <c:v>2.731755231646245E-162</c:v>
                </c:pt>
                <c:pt idx="7079">
                  <c:v>3.0054146650117148E-120</c:v>
                </c:pt>
                <c:pt idx="7080">
                  <c:v>1.5876147088689608E-2</c:v>
                </c:pt>
                <c:pt idx="7081">
                  <c:v>1.7487534115814408E-197</c:v>
                </c:pt>
                <c:pt idx="7082">
                  <c:v>3.2516044287004553E-2</c:v>
                </c:pt>
                <c:pt idx="7083">
                  <c:v>6.3042120989081608E-44</c:v>
                </c:pt>
                <c:pt idx="7084">
                  <c:v>7.9388321876705031E-12</c:v>
                </c:pt>
                <c:pt idx="7085">
                  <c:v>2.0963782929759571E-110</c:v>
                </c:pt>
                <c:pt idx="7086">
                  <c:v>1.1938117377586371E-80</c:v>
                </c:pt>
                <c:pt idx="7087">
                  <c:v>6.7008237782334324E-16</c:v>
                </c:pt>
                <c:pt idx="7088">
                  <c:v>4.3677601957384454E-88</c:v>
                </c:pt>
                <c:pt idx="7089">
                  <c:v>1.4413052698573133E-18</c:v>
                </c:pt>
                <c:pt idx="7090">
                  <c:v>8.0264808984043389E-41</c:v>
                </c:pt>
                <c:pt idx="7091">
                  <c:v>6.8348223687183318E-13</c:v>
                </c:pt>
                <c:pt idx="7092">
                  <c:v>1.6393789887790848E-3</c:v>
                </c:pt>
                <c:pt idx="7093">
                  <c:v>2.0370358361842422E-67</c:v>
                </c:pt>
                <c:pt idx="7094">
                  <c:v>1.0005889242163064E-24</c:v>
                </c:pt>
                <c:pt idx="7095">
                  <c:v>0</c:v>
                </c:pt>
                <c:pt idx="7096">
                  <c:v>1.3194134810799911E-89</c:v>
                </c:pt>
                <c:pt idx="7097">
                  <c:v>3.0321359042927867E-96</c:v>
                </c:pt>
                <c:pt idx="7098">
                  <c:v>1.3348440625009904E-112</c:v>
                </c:pt>
                <c:pt idx="7099">
                  <c:v>6.8163210753163738E-103</c:v>
                </c:pt>
                <c:pt idx="7100">
                  <c:v>2.0426370931449424E-64</c:v>
                </c:pt>
                <c:pt idx="7101">
                  <c:v>1.5958753771054488E-100</c:v>
                </c:pt>
                <c:pt idx="7102">
                  <c:v>1.2973268226519636E-13</c:v>
                </c:pt>
                <c:pt idx="7103">
                  <c:v>2.0291588169151818E-40</c:v>
                </c:pt>
                <c:pt idx="7104">
                  <c:v>2.4893159352694718E-106</c:v>
                </c:pt>
                <c:pt idx="7105">
                  <c:v>1.1449433260939655E-11</c:v>
                </c:pt>
                <c:pt idx="7106">
                  <c:v>4.7536192402326371E-4</c:v>
                </c:pt>
                <c:pt idx="7107">
                  <c:v>4.2095240085177991E-68</c:v>
                </c:pt>
                <c:pt idx="7108">
                  <c:v>2.5905096976130784E-11</c:v>
                </c:pt>
                <c:pt idx="7109">
                  <c:v>6.4252610588232174E-18</c:v>
                </c:pt>
                <c:pt idx="7110">
                  <c:v>5.7482533596668031E-124</c:v>
                </c:pt>
                <c:pt idx="7111">
                  <c:v>3.1646013317018985E-3</c:v>
                </c:pt>
                <c:pt idx="7112">
                  <c:v>2.5920417764322574E-122</c:v>
                </c:pt>
                <c:pt idx="7113">
                  <c:v>1.0442803628506108E-131</c:v>
                </c:pt>
                <c:pt idx="7114">
                  <c:v>1.6748928545709188E-4</c:v>
                </c:pt>
                <c:pt idx="7115">
                  <c:v>1.6911679658984608E-31</c:v>
                </c:pt>
                <c:pt idx="7116">
                  <c:v>4.9098601491373865E-37</c:v>
                </c:pt>
                <c:pt idx="7117">
                  <c:v>4.6457485120925571E-129</c:v>
                </c:pt>
                <c:pt idx="7118">
                  <c:v>4.7043565674145691E-301</c:v>
                </c:pt>
                <c:pt idx="7119">
                  <c:v>2.3945649478113436E-7</c:v>
                </c:pt>
                <c:pt idx="7120">
                  <c:v>2.950876729372065E-19</c:v>
                </c:pt>
                <c:pt idx="7121">
                  <c:v>1.2217984228870031E-12</c:v>
                </c:pt>
                <c:pt idx="7122">
                  <c:v>1.0009537645482582E-57</c:v>
                </c:pt>
                <c:pt idx="7123">
                  <c:v>1.7018188814035109E-111</c:v>
                </c:pt>
                <c:pt idx="7124">
                  <c:v>3.3937335718547333E-105</c:v>
                </c:pt>
                <c:pt idx="7125">
                  <c:v>1.3906879137868067E-26</c:v>
                </c:pt>
                <c:pt idx="7126">
                  <c:v>3.7281968978106325E-31</c:v>
                </c:pt>
                <c:pt idx="7127">
                  <c:v>2.5087194085540618E-25</c:v>
                </c:pt>
                <c:pt idx="7128">
                  <c:v>2.1199009831316759E-5</c:v>
                </c:pt>
                <c:pt idx="7129">
                  <c:v>0</c:v>
                </c:pt>
                <c:pt idx="7130">
                  <c:v>6.1020033807939341E-9</c:v>
                </c:pt>
                <c:pt idx="7131">
                  <c:v>4.2176526326033694E-34</c:v>
                </c:pt>
                <c:pt idx="7132">
                  <c:v>2.1199994967323424E-123</c:v>
                </c:pt>
                <c:pt idx="7133">
                  <c:v>0.10038247995916259</c:v>
                </c:pt>
                <c:pt idx="7134">
                  <c:v>7.4703156332195792E-23</c:v>
                </c:pt>
                <c:pt idx="7135">
                  <c:v>9.190379038834017E-158</c:v>
                </c:pt>
                <c:pt idx="7136">
                  <c:v>8.9711948101375115E-87</c:v>
                </c:pt>
                <c:pt idx="7137">
                  <c:v>2.9625249895997647E-4</c:v>
                </c:pt>
                <c:pt idx="7138">
                  <c:v>8.8224448625836701E-39</c:v>
                </c:pt>
                <c:pt idx="7139">
                  <c:v>8.6972462369356907E-23</c:v>
                </c:pt>
                <c:pt idx="7140">
                  <c:v>1.0690367141131836E-143</c:v>
                </c:pt>
                <c:pt idx="7141">
                  <c:v>4.4417806555364257E-23</c:v>
                </c:pt>
                <c:pt idx="7142">
                  <c:v>0.13212252277440417</c:v>
                </c:pt>
                <c:pt idx="7143">
                  <c:v>2.358409877570153E-136</c:v>
                </c:pt>
                <c:pt idx="7144">
                  <c:v>2.9047483321523128E-50</c:v>
                </c:pt>
                <c:pt idx="7145">
                  <c:v>9.0302150354608022E-33</c:v>
                </c:pt>
                <c:pt idx="7146">
                  <c:v>2.2925652926979178E-5</c:v>
                </c:pt>
                <c:pt idx="7147">
                  <c:v>2.4465922735408483E-14</c:v>
                </c:pt>
                <c:pt idx="7148">
                  <c:v>1.6687618163569217E-27</c:v>
                </c:pt>
                <c:pt idx="7149">
                  <c:v>1.9320269317960715E-196</c:v>
                </c:pt>
                <c:pt idx="7150">
                  <c:v>8.2840379912835926E-7</c:v>
                </c:pt>
                <c:pt idx="7151">
                  <c:v>2.164267018769745E-18</c:v>
                </c:pt>
                <c:pt idx="7152">
                  <c:v>1.0038454942468134E-112</c:v>
                </c:pt>
                <c:pt idx="7153">
                  <c:v>7.749800938915683E-26</c:v>
                </c:pt>
                <c:pt idx="7154">
                  <c:v>2.5622352019098863E-67</c:v>
                </c:pt>
                <c:pt idx="7155">
                  <c:v>6.8800077533426958E-9</c:v>
                </c:pt>
                <c:pt idx="7156">
                  <c:v>8.4311036383796188E-68</c:v>
                </c:pt>
                <c:pt idx="7157">
                  <c:v>3.7597476217787731E-108</c:v>
                </c:pt>
                <c:pt idx="7158">
                  <c:v>1.3602655423453095E-85</c:v>
                </c:pt>
                <c:pt idx="7159">
                  <c:v>4.0879816346077289E-86</c:v>
                </c:pt>
                <c:pt idx="7160">
                  <c:v>7.046767414554135E-9</c:v>
                </c:pt>
                <c:pt idx="7161">
                  <c:v>1.5342755688428039E-7</c:v>
                </c:pt>
                <c:pt idx="7162">
                  <c:v>2.100959128058629E-44</c:v>
                </c:pt>
                <c:pt idx="7163">
                  <c:v>8.6972462369356907E-23</c:v>
                </c:pt>
                <c:pt idx="7164">
                  <c:v>4.5665429877490423E-213</c:v>
                </c:pt>
                <c:pt idx="7165">
                  <c:v>7.2724460487621604E-161</c:v>
                </c:pt>
                <c:pt idx="7166">
                  <c:v>4.0539359885360625E-57</c:v>
                </c:pt>
                <c:pt idx="7167">
                  <c:v>4.4660250055275942E-2</c:v>
                </c:pt>
                <c:pt idx="7168">
                  <c:v>1.1618218426409235E-44</c:v>
                </c:pt>
                <c:pt idx="7169">
                  <c:v>1.5172577281653963E-29</c:v>
                </c:pt>
                <c:pt idx="7170">
                  <c:v>4.4573591389851147E-2</c:v>
                </c:pt>
                <c:pt idx="7171">
                  <c:v>2.3309545520320313E-46</c:v>
                </c:pt>
                <c:pt idx="7172">
                  <c:v>2.5719741697335119E-40</c:v>
                </c:pt>
                <c:pt idx="7173">
                  <c:v>6.0398765240700592E-59</c:v>
                </c:pt>
                <c:pt idx="7174">
                  <c:v>3.2194719299965611E-53</c:v>
                </c:pt>
                <c:pt idx="7175">
                  <c:v>6.9585226403087522E-2</c:v>
                </c:pt>
                <c:pt idx="7176">
                  <c:v>1.7800781405776238E-5</c:v>
                </c:pt>
                <c:pt idx="7177">
                  <c:v>3.7844877341663126E-7</c:v>
                </c:pt>
                <c:pt idx="7178">
                  <c:v>8.1848392950720658E-23</c:v>
                </c:pt>
                <c:pt idx="7179">
                  <c:v>3.4812873442304886E-4</c:v>
                </c:pt>
                <c:pt idx="7180">
                  <c:v>3.3561323317258947E-12</c:v>
                </c:pt>
                <c:pt idx="7181">
                  <c:v>1.48980682738356E-86</c:v>
                </c:pt>
                <c:pt idx="7182">
                  <c:v>1.3571817604328044E-37</c:v>
                </c:pt>
                <c:pt idx="7183">
                  <c:v>6.7564920851918794E-58</c:v>
                </c:pt>
                <c:pt idx="7184">
                  <c:v>2.142845835609891E-96</c:v>
                </c:pt>
                <c:pt idx="7185">
                  <c:v>1.2406158477341409E-4</c:v>
                </c:pt>
                <c:pt idx="7186">
                  <c:v>9.839823724459327E-62</c:v>
                </c:pt>
                <c:pt idx="7187">
                  <c:v>1.188168520862279E-91</c:v>
                </c:pt>
                <c:pt idx="7188">
                  <c:v>1.8012967345122202E-4</c:v>
                </c:pt>
                <c:pt idx="7189">
                  <c:v>1.0645993512533384E-101</c:v>
                </c:pt>
                <c:pt idx="7190">
                  <c:v>5.2456314390279854E-37</c:v>
                </c:pt>
                <c:pt idx="7191">
                  <c:v>2.4720368756274017E-13</c:v>
                </c:pt>
                <c:pt idx="7192">
                  <c:v>7.77385774199047E-84</c:v>
                </c:pt>
                <c:pt idx="7193">
                  <c:v>1.0942236539265194E-20</c:v>
                </c:pt>
                <c:pt idx="7194">
                  <c:v>1.5306097263340016E-43</c:v>
                </c:pt>
                <c:pt idx="7195">
                  <c:v>3.6813250705800666E-111</c:v>
                </c:pt>
                <c:pt idx="7196">
                  <c:v>7.1235203107069356E-8</c:v>
                </c:pt>
                <c:pt idx="7197">
                  <c:v>1.991716322855832E-276</c:v>
                </c:pt>
                <c:pt idx="7198">
                  <c:v>0</c:v>
                </c:pt>
                <c:pt idx="7199">
                  <c:v>2.3544404463713131E-9</c:v>
                </c:pt>
                <c:pt idx="7200">
                  <c:v>0.1203505040043799</c:v>
                </c:pt>
                <c:pt idx="7201">
                  <c:v>2.6080580223737213E-3</c:v>
                </c:pt>
                <c:pt idx="7202">
                  <c:v>3.266001683888518E-102</c:v>
                </c:pt>
                <c:pt idx="7203">
                  <c:v>6.5524318910695085E-21</c:v>
                </c:pt>
                <c:pt idx="7204">
                  <c:v>1.2504383628850885E-2</c:v>
                </c:pt>
                <c:pt idx="7205">
                  <c:v>2.8525170942277918E-69</c:v>
                </c:pt>
                <c:pt idx="7206">
                  <c:v>4.8895092691704343E-63</c:v>
                </c:pt>
                <c:pt idx="7207">
                  <c:v>8.9167002947187237E-13</c:v>
                </c:pt>
                <c:pt idx="7208">
                  <c:v>6.5478662424040031E-39</c:v>
                </c:pt>
                <c:pt idx="7209">
                  <c:v>4.4921655717791936E-32</c:v>
                </c:pt>
                <c:pt idx="7210">
                  <c:v>2.240741667603794E-85</c:v>
                </c:pt>
                <c:pt idx="7211">
                  <c:v>3.6912650257520479E-44</c:v>
                </c:pt>
                <c:pt idx="7212">
                  <c:v>2.3748065542447281E-74</c:v>
                </c:pt>
                <c:pt idx="7213">
                  <c:v>1.2929163879535063E-32</c:v>
                </c:pt>
                <c:pt idx="7214">
                  <c:v>5.7544581039170583E-17</c:v>
                </c:pt>
                <c:pt idx="7215">
                  <c:v>4.4885086178456581E-53</c:v>
                </c:pt>
                <c:pt idx="7216">
                  <c:v>1.2160431211767271E-3</c:v>
                </c:pt>
                <c:pt idx="7217">
                  <c:v>6.0483467055081252E-20</c:v>
                </c:pt>
                <c:pt idx="7218">
                  <c:v>3.1228887750866694E-167</c:v>
                </c:pt>
                <c:pt idx="7219">
                  <c:v>2.036819007518109E-21</c:v>
                </c:pt>
                <c:pt idx="7220">
                  <c:v>1.0157790642025676E-3</c:v>
                </c:pt>
                <c:pt idx="7221">
                  <c:v>2.6629065662562373E-46</c:v>
                </c:pt>
                <c:pt idx="7222">
                  <c:v>5.8806364698365352E-8</c:v>
                </c:pt>
                <c:pt idx="7223">
                  <c:v>7.2392252606818738E-63</c:v>
                </c:pt>
                <c:pt idx="7224">
                  <c:v>0.12747988949292147</c:v>
                </c:pt>
                <c:pt idx="7225">
                  <c:v>4.9162475938220389E-228</c:v>
                </c:pt>
                <c:pt idx="7226">
                  <c:v>6.9011479172181953E-27</c:v>
                </c:pt>
                <c:pt idx="7227">
                  <c:v>2.2984349973915999E-32</c:v>
                </c:pt>
                <c:pt idx="7228">
                  <c:v>5.3478299523688514E-69</c:v>
                </c:pt>
                <c:pt idx="7229">
                  <c:v>2.6307445009877294E-23</c:v>
                </c:pt>
                <c:pt idx="7230">
                  <c:v>1.5035590881758951E-87</c:v>
                </c:pt>
                <c:pt idx="7231">
                  <c:v>2.1179394133718679E-134</c:v>
                </c:pt>
                <c:pt idx="7232">
                  <c:v>1.2823526837769868E-42</c:v>
                </c:pt>
                <c:pt idx="7233">
                  <c:v>8.9402059860493595E-11</c:v>
                </c:pt>
                <c:pt idx="7234">
                  <c:v>2.2684693046629879E-24</c:v>
                </c:pt>
                <c:pt idx="7235">
                  <c:v>7.1942813219034868E-13</c:v>
                </c:pt>
                <c:pt idx="7236">
                  <c:v>1.6771420992083813E-124</c:v>
                </c:pt>
                <c:pt idx="7237">
                  <c:v>2.1904353385683421E-21</c:v>
                </c:pt>
                <c:pt idx="7238">
                  <c:v>2.1494096611082248E-9</c:v>
                </c:pt>
                <c:pt idx="7239">
                  <c:v>0.13295710431225782</c:v>
                </c:pt>
                <c:pt idx="7240">
                  <c:v>2.734602530916493E-64</c:v>
                </c:pt>
                <c:pt idx="7241">
                  <c:v>2.9324992583399018E-253</c:v>
                </c:pt>
                <c:pt idx="7242">
                  <c:v>5.6872951953123589E-6</c:v>
                </c:pt>
                <c:pt idx="7243">
                  <c:v>1.3038668420259234E-4</c:v>
                </c:pt>
                <c:pt idx="7244">
                  <c:v>1.3615478697399211E-38</c:v>
                </c:pt>
                <c:pt idx="7245">
                  <c:v>5.690136452745056E-3</c:v>
                </c:pt>
                <c:pt idx="7246">
                  <c:v>3.9567592541074477E-10</c:v>
                </c:pt>
                <c:pt idx="7247">
                  <c:v>2.3765755528271457E-3</c:v>
                </c:pt>
                <c:pt idx="7248">
                  <c:v>3.6386698978168375E-5</c:v>
                </c:pt>
                <c:pt idx="7249">
                  <c:v>5.8217903903357078E-246</c:v>
                </c:pt>
                <c:pt idx="7250">
                  <c:v>3.4998334065334136E-36</c:v>
                </c:pt>
                <c:pt idx="7251">
                  <c:v>3.0795559127812825E-158</c:v>
                </c:pt>
                <c:pt idx="7252">
                  <c:v>1.48980682738356E-86</c:v>
                </c:pt>
                <c:pt idx="7253">
                  <c:v>1.6102713436034941E-63</c:v>
                </c:pt>
                <c:pt idx="7254">
                  <c:v>9.890270438165338E-6</c:v>
                </c:pt>
                <c:pt idx="7255">
                  <c:v>1.3672471078362417E-26</c:v>
                </c:pt>
                <c:pt idx="7256">
                  <c:v>6.4420421375583985E-27</c:v>
                </c:pt>
                <c:pt idx="7257">
                  <c:v>1.5198320494142721E-238</c:v>
                </c:pt>
                <c:pt idx="7258">
                  <c:v>2.0389110876085078E-41</c:v>
                </c:pt>
                <c:pt idx="7259">
                  <c:v>3.7085955072532703E-6</c:v>
                </c:pt>
                <c:pt idx="7260">
                  <c:v>1.7094652110618271E-6</c:v>
                </c:pt>
                <c:pt idx="7261">
                  <c:v>1.063713580956757E-58</c:v>
                </c:pt>
                <c:pt idx="7262">
                  <c:v>1.6861460177103008E-8</c:v>
                </c:pt>
                <c:pt idx="7263">
                  <c:v>4.5384499889146909E-66</c:v>
                </c:pt>
                <c:pt idx="7264">
                  <c:v>8.7930867189807822E-7</c:v>
                </c:pt>
                <c:pt idx="7265">
                  <c:v>9.7471091180144261E-302</c:v>
                </c:pt>
                <c:pt idx="7266">
                  <c:v>9.0044621492646839E-4</c:v>
                </c:pt>
                <c:pt idx="7267">
                  <c:v>3.7684488082793947E-233</c:v>
                </c:pt>
                <c:pt idx="7268">
                  <c:v>6.851880158873469E-160</c:v>
                </c:pt>
                <c:pt idx="7269">
                  <c:v>1.7967973669155294E-164</c:v>
                </c:pt>
                <c:pt idx="7270">
                  <c:v>9.5855719547488364E-4</c:v>
                </c:pt>
                <c:pt idx="7271">
                  <c:v>9.7626207762027315E-43</c:v>
                </c:pt>
                <c:pt idx="7272">
                  <c:v>0</c:v>
                </c:pt>
                <c:pt idx="7273">
                  <c:v>4.347514934528845E-31</c:v>
                </c:pt>
                <c:pt idx="7274">
                  <c:v>5.0785075312200909E-71</c:v>
                </c:pt>
                <c:pt idx="7275">
                  <c:v>4.1867812740000253E-2</c:v>
                </c:pt>
                <c:pt idx="7276">
                  <c:v>1.0806820795188354E-8</c:v>
                </c:pt>
                <c:pt idx="7277">
                  <c:v>1.8925710433191276E-3</c:v>
                </c:pt>
                <c:pt idx="7278">
                  <c:v>3.2655801968869171E-23</c:v>
                </c:pt>
                <c:pt idx="7279">
                  <c:v>0.12804424556524607</c:v>
                </c:pt>
                <c:pt idx="7280">
                  <c:v>1.4804696232129066E-7</c:v>
                </c:pt>
                <c:pt idx="7281">
                  <c:v>3.820683518503382E-17</c:v>
                </c:pt>
                <c:pt idx="7282">
                  <c:v>1.0510468209244902E-14</c:v>
                </c:pt>
                <c:pt idx="7283">
                  <c:v>3.048305843837883E-13</c:v>
                </c:pt>
                <c:pt idx="7284">
                  <c:v>5.3790273959891867E-102</c:v>
                </c:pt>
                <c:pt idx="7285">
                  <c:v>3.6047629187071215E-226</c:v>
                </c:pt>
                <c:pt idx="7286">
                  <c:v>1.2427042541941244E-65</c:v>
                </c:pt>
                <c:pt idx="7287">
                  <c:v>1.8421225151840972E-23</c:v>
                </c:pt>
                <c:pt idx="7288">
                  <c:v>7.7359231026574887E-17</c:v>
                </c:pt>
                <c:pt idx="7289">
                  <c:v>1.7342276851157179E-37</c:v>
                </c:pt>
                <c:pt idx="7290">
                  <c:v>6.008051361627044E-91</c:v>
                </c:pt>
                <c:pt idx="7291">
                  <c:v>1.2244095231553533E-87</c:v>
                </c:pt>
                <c:pt idx="7292">
                  <c:v>4.181328792685502E-200</c:v>
                </c:pt>
                <c:pt idx="7293">
                  <c:v>9.9654599772563383E-181</c:v>
                </c:pt>
                <c:pt idx="7294">
                  <c:v>9.1201256992908342E-14</c:v>
                </c:pt>
                <c:pt idx="7295">
                  <c:v>4.7251780201980975E-160</c:v>
                </c:pt>
                <c:pt idx="7296">
                  <c:v>6.4347102290204379E-233</c:v>
                </c:pt>
                <c:pt idx="7297">
                  <c:v>5.7163457709243373E-155</c:v>
                </c:pt>
                <c:pt idx="7298">
                  <c:v>5.4685672221091788E-3</c:v>
                </c:pt>
                <c:pt idx="7299">
                  <c:v>7.0173681065208313E-6</c:v>
                </c:pt>
                <c:pt idx="7300">
                  <c:v>1.1642331148515663E-82</c:v>
                </c:pt>
                <c:pt idx="7301">
                  <c:v>6.7848857109991494E-130</c:v>
                </c:pt>
                <c:pt idx="7302">
                  <c:v>8.716741788853056E-22</c:v>
                </c:pt>
                <c:pt idx="7303">
                  <c:v>1.48980682738356E-86</c:v>
                </c:pt>
                <c:pt idx="7304">
                  <c:v>1.0545292132895922E-141</c:v>
                </c:pt>
                <c:pt idx="7305">
                  <c:v>3.2384240357896396E-106</c:v>
                </c:pt>
                <c:pt idx="7306">
                  <c:v>1.5306097263340016E-43</c:v>
                </c:pt>
                <c:pt idx="7307">
                  <c:v>5.6051568448634445E-123</c:v>
                </c:pt>
                <c:pt idx="7308">
                  <c:v>1.676839114595141E-6</c:v>
                </c:pt>
                <c:pt idx="7309">
                  <c:v>7.796999438425308E-3</c:v>
                </c:pt>
                <c:pt idx="7310">
                  <c:v>1.3307996070594833E-2</c:v>
                </c:pt>
                <c:pt idx="7311">
                  <c:v>5.3656415175555121E-90</c:v>
                </c:pt>
                <c:pt idx="7312">
                  <c:v>0</c:v>
                </c:pt>
                <c:pt idx="7313">
                  <c:v>1.3956274911688047E-2</c:v>
                </c:pt>
                <c:pt idx="7314">
                  <c:v>6.4050629345822853E-52</c:v>
                </c:pt>
                <c:pt idx="7315">
                  <c:v>1.3582908600363959E-115</c:v>
                </c:pt>
                <c:pt idx="7316">
                  <c:v>2.5963969441203463E-33</c:v>
                </c:pt>
                <c:pt idx="7317">
                  <c:v>4.0638823788455998E-69</c:v>
                </c:pt>
                <c:pt idx="7318">
                  <c:v>0</c:v>
                </c:pt>
                <c:pt idx="7319">
                  <c:v>2.6233471660914342E-82</c:v>
                </c:pt>
                <c:pt idx="7320">
                  <c:v>2.0742424122410263E-29</c:v>
                </c:pt>
                <c:pt idx="7321">
                  <c:v>1.7648740201171199E-28</c:v>
                </c:pt>
                <c:pt idx="7322">
                  <c:v>9.3830253969831303E-30</c:v>
                </c:pt>
                <c:pt idx="7323">
                  <c:v>1.9029824976944241E-12</c:v>
                </c:pt>
                <c:pt idx="7324">
                  <c:v>3.1080179807635023E-3</c:v>
                </c:pt>
                <c:pt idx="7325">
                  <c:v>2.781121100083651E-62</c:v>
                </c:pt>
                <c:pt idx="7326">
                  <c:v>6.790719678419391E-29</c:v>
                </c:pt>
                <c:pt idx="7327">
                  <c:v>4.6153194886288194E-7</c:v>
                </c:pt>
                <c:pt idx="7328">
                  <c:v>1.0078246874217221E-137</c:v>
                </c:pt>
                <c:pt idx="7329">
                  <c:v>2.5632093073238075E-4</c:v>
                </c:pt>
                <c:pt idx="7330">
                  <c:v>2.3186544782875934E-36</c:v>
                </c:pt>
                <c:pt idx="7331">
                  <c:v>7.388959169309668E-55</c:v>
                </c:pt>
                <c:pt idx="7332">
                  <c:v>7.9072182449982165E-121</c:v>
                </c:pt>
                <c:pt idx="7333">
                  <c:v>1.2724167171689223E-96</c:v>
                </c:pt>
                <c:pt idx="7334">
                  <c:v>6.1823344239697669E-18</c:v>
                </c:pt>
                <c:pt idx="7335">
                  <c:v>3.170252630942915E-24</c:v>
                </c:pt>
                <c:pt idx="7336">
                  <c:v>1.6440993889757692E-2</c:v>
                </c:pt>
                <c:pt idx="7337">
                  <c:v>2.2885581094258186E-79</c:v>
                </c:pt>
                <c:pt idx="7338">
                  <c:v>3.9807819723324285E-50</c:v>
                </c:pt>
                <c:pt idx="7339">
                  <c:v>7.0883877256810347E-232</c:v>
                </c:pt>
                <c:pt idx="7340">
                  <c:v>0.10395389372382025</c:v>
                </c:pt>
                <c:pt idx="7341">
                  <c:v>1.0436711203203792E-22</c:v>
                </c:pt>
                <c:pt idx="7342">
                  <c:v>7.9816640796262507E-132</c:v>
                </c:pt>
                <c:pt idx="7343">
                  <c:v>8.3317750567709683E-110</c:v>
                </c:pt>
                <c:pt idx="7344">
                  <c:v>3.5260593879159762E-12</c:v>
                </c:pt>
                <c:pt idx="7345">
                  <c:v>4.3791572747089198E-12</c:v>
                </c:pt>
                <c:pt idx="7346">
                  <c:v>1.6302442398289234E-88</c:v>
                </c:pt>
                <c:pt idx="7347">
                  <c:v>2.0818967286903586E-32</c:v>
                </c:pt>
                <c:pt idx="7348">
                  <c:v>1.303302024834741E-6</c:v>
                </c:pt>
                <c:pt idx="7349">
                  <c:v>7.7037176874348625E-192</c:v>
                </c:pt>
                <c:pt idx="7350">
                  <c:v>1.5709208856731536E-5</c:v>
                </c:pt>
                <c:pt idx="7351">
                  <c:v>3.2969225554060328E-122</c:v>
                </c:pt>
                <c:pt idx="7352">
                  <c:v>1.9076291275725522E-89</c:v>
                </c:pt>
                <c:pt idx="7353">
                  <c:v>2.4334489763318631E-61</c:v>
                </c:pt>
                <c:pt idx="7354">
                  <c:v>4.4612577124156865E-92</c:v>
                </c:pt>
                <c:pt idx="7355">
                  <c:v>1.6078468909216433E-17</c:v>
                </c:pt>
                <c:pt idx="7356">
                  <c:v>8.4872202152645593E-38</c:v>
                </c:pt>
                <c:pt idx="7357">
                  <c:v>2.5802280840851882E-16</c:v>
                </c:pt>
                <c:pt idx="7358">
                  <c:v>3.0619267869914467E-89</c:v>
                </c:pt>
                <c:pt idx="7359">
                  <c:v>7.1286697186553466E-49</c:v>
                </c:pt>
                <c:pt idx="7360">
                  <c:v>6.5478662424040031E-39</c:v>
                </c:pt>
                <c:pt idx="7361">
                  <c:v>6.9907576831906986E-24</c:v>
                </c:pt>
                <c:pt idx="7362">
                  <c:v>4.3804095083090439E-2</c:v>
                </c:pt>
                <c:pt idx="7363">
                  <c:v>9.5427213991255842E-260</c:v>
                </c:pt>
                <c:pt idx="7364">
                  <c:v>0</c:v>
                </c:pt>
                <c:pt idx="7365">
                  <c:v>0.11547429535651442</c:v>
                </c:pt>
                <c:pt idx="7366">
                  <c:v>0</c:v>
                </c:pt>
                <c:pt idx="7367">
                  <c:v>1.2217984228870031E-12</c:v>
                </c:pt>
                <c:pt idx="7368">
                  <c:v>3.6685429060331258E-83</c:v>
                </c:pt>
                <c:pt idx="7369">
                  <c:v>1.2111549076351919E-3</c:v>
                </c:pt>
                <c:pt idx="7370">
                  <c:v>0.11810510606994121</c:v>
                </c:pt>
                <c:pt idx="7371">
                  <c:v>3.9122136684972358E-35</c:v>
                </c:pt>
                <c:pt idx="7372">
                  <c:v>6.3293311009021247E-80</c:v>
                </c:pt>
                <c:pt idx="7373">
                  <c:v>1.0429399391640579E-47</c:v>
                </c:pt>
                <c:pt idx="7374">
                  <c:v>3.0654536142591277E-30</c:v>
                </c:pt>
                <c:pt idx="7375">
                  <c:v>7.0525934204167373E-19</c:v>
                </c:pt>
                <c:pt idx="7376">
                  <c:v>1.1811685621276316E-185</c:v>
                </c:pt>
                <c:pt idx="7377">
                  <c:v>6.0567321796388969E-2</c:v>
                </c:pt>
                <c:pt idx="7378">
                  <c:v>6.3429026648942784E-18</c:v>
                </c:pt>
                <c:pt idx="7379">
                  <c:v>2.1713412041134222E-3</c:v>
                </c:pt>
                <c:pt idx="7380">
                  <c:v>3.9612427451038683E-8</c:v>
                </c:pt>
                <c:pt idx="7381">
                  <c:v>0</c:v>
                </c:pt>
                <c:pt idx="7382">
                  <c:v>9.3894075316091058E-124</c:v>
                </c:pt>
                <c:pt idx="7383">
                  <c:v>9.2307373811554533E-9</c:v>
                </c:pt>
                <c:pt idx="7384">
                  <c:v>0</c:v>
                </c:pt>
                <c:pt idx="7385">
                  <c:v>8.0658036241032988E-2</c:v>
                </c:pt>
                <c:pt idx="7386">
                  <c:v>5.1712862060308775E-4</c:v>
                </c:pt>
                <c:pt idx="7387">
                  <c:v>1.8643795925528853E-8</c:v>
                </c:pt>
                <c:pt idx="7388">
                  <c:v>0</c:v>
                </c:pt>
                <c:pt idx="7389">
                  <c:v>2.9449868295889222E-16</c:v>
                </c:pt>
                <c:pt idx="7390">
                  <c:v>1.0463981855977707E-4</c:v>
                </c:pt>
                <c:pt idx="7391">
                  <c:v>3.2801628423145789E-2</c:v>
                </c:pt>
                <c:pt idx="7392">
                  <c:v>8.5648553008493338E-26</c:v>
                </c:pt>
                <c:pt idx="7393">
                  <c:v>6.3515902281070368E-4</c:v>
                </c:pt>
                <c:pt idx="7394">
                  <c:v>2.983007359049633E-179</c:v>
                </c:pt>
                <c:pt idx="7395">
                  <c:v>2.3301201046620815E-152</c:v>
                </c:pt>
                <c:pt idx="7396">
                  <c:v>1.4269491111380852E-205</c:v>
                </c:pt>
                <c:pt idx="7397">
                  <c:v>3.5393985275495142E-77</c:v>
                </c:pt>
                <c:pt idx="7398">
                  <c:v>1.6654686473719697E-18</c:v>
                </c:pt>
                <c:pt idx="7399">
                  <c:v>1.6900054096525922E-25</c:v>
                </c:pt>
                <c:pt idx="7400">
                  <c:v>8.0083160540478802E-177</c:v>
                </c:pt>
                <c:pt idx="7401">
                  <c:v>1.5286760775088416E-23</c:v>
                </c:pt>
                <c:pt idx="7402">
                  <c:v>3.4201990571456093E-23</c:v>
                </c:pt>
                <c:pt idx="7403">
                  <c:v>1.774510114896734E-228</c:v>
                </c:pt>
                <c:pt idx="7404">
                  <c:v>5.2569472694908276E-2</c:v>
                </c:pt>
                <c:pt idx="7405">
                  <c:v>1.059491563384307E-41</c:v>
                </c:pt>
                <c:pt idx="7406">
                  <c:v>1.1474606826103362E-31</c:v>
                </c:pt>
                <c:pt idx="7407">
                  <c:v>1.0411346531484289E-4</c:v>
                </c:pt>
                <c:pt idx="7408">
                  <c:v>2.2676341210231837E-211</c:v>
                </c:pt>
                <c:pt idx="7409">
                  <c:v>3.2082075484296343E-125</c:v>
                </c:pt>
                <c:pt idx="7410">
                  <c:v>8.9701650483724381E-79</c:v>
                </c:pt>
                <c:pt idx="7411">
                  <c:v>1.6471814018103524E-30</c:v>
                </c:pt>
                <c:pt idx="7412">
                  <c:v>0</c:v>
                </c:pt>
                <c:pt idx="7413">
                  <c:v>4.3353120957226314E-76</c:v>
                </c:pt>
                <c:pt idx="7414">
                  <c:v>2.9851202494615891E-13</c:v>
                </c:pt>
                <c:pt idx="7415">
                  <c:v>6.8519079055903275E-6</c:v>
                </c:pt>
                <c:pt idx="7416">
                  <c:v>0.13286918523642652</c:v>
                </c:pt>
                <c:pt idx="7417">
                  <c:v>6.3411450124490976E-133</c:v>
                </c:pt>
                <c:pt idx="7418">
                  <c:v>1.0327210142474465E-97</c:v>
                </c:pt>
                <c:pt idx="7419">
                  <c:v>1.6034230700450422E-29</c:v>
                </c:pt>
                <c:pt idx="7420">
                  <c:v>0</c:v>
                </c:pt>
                <c:pt idx="7421">
                  <c:v>9.9012390247513912E-76</c:v>
                </c:pt>
                <c:pt idx="7422">
                  <c:v>8.0922210787060636E-18</c:v>
                </c:pt>
                <c:pt idx="7423">
                  <c:v>3.5210062606816021E-9</c:v>
                </c:pt>
                <c:pt idx="7424">
                  <c:v>1.1170332406088404E-4</c:v>
                </c:pt>
                <c:pt idx="7425">
                  <c:v>9.5650158072580342E-110</c:v>
                </c:pt>
                <c:pt idx="7426">
                  <c:v>1.061495421850833E-118</c:v>
                </c:pt>
                <c:pt idx="7427">
                  <c:v>2.8719724185039512E-11</c:v>
                </c:pt>
                <c:pt idx="7428">
                  <c:v>2.2032495274385663E-17</c:v>
                </c:pt>
                <c:pt idx="7429">
                  <c:v>9.0819776928145953E-37</c:v>
                </c:pt>
                <c:pt idx="7430">
                  <c:v>3.0832289366097769E-2</c:v>
                </c:pt>
                <c:pt idx="7431">
                  <c:v>3.2288576006691765E-94</c:v>
                </c:pt>
                <c:pt idx="7432">
                  <c:v>1.0633013344061301E-9</c:v>
                </c:pt>
                <c:pt idx="7433">
                  <c:v>0.11869946583489277</c:v>
                </c:pt>
                <c:pt idx="7434">
                  <c:v>0.10376336906897357</c:v>
                </c:pt>
                <c:pt idx="7435">
                  <c:v>5.2724827209961261E-77</c:v>
                </c:pt>
                <c:pt idx="7436">
                  <c:v>1.4960059677225795E-55</c:v>
                </c:pt>
                <c:pt idx="7437">
                  <c:v>1.4260898278921142E-27</c:v>
                </c:pt>
                <c:pt idx="7438">
                  <c:v>1.261194817889053E-2</c:v>
                </c:pt>
                <c:pt idx="7439">
                  <c:v>5.0077004082437927E-105</c:v>
                </c:pt>
                <c:pt idx="7440">
                  <c:v>0</c:v>
                </c:pt>
                <c:pt idx="7441">
                  <c:v>3.757952674932607E-9</c:v>
                </c:pt>
                <c:pt idx="7442">
                  <c:v>1.2841516139347765E-125</c:v>
                </c:pt>
                <c:pt idx="7443">
                  <c:v>7.9975711541815923E-97</c:v>
                </c:pt>
                <c:pt idx="7444">
                  <c:v>0.132975995632268</c:v>
                </c:pt>
                <c:pt idx="7445">
                  <c:v>4.3017567704351962E-19</c:v>
                </c:pt>
                <c:pt idx="7446">
                  <c:v>1.2108104846361978E-168</c:v>
                </c:pt>
                <c:pt idx="7447">
                  <c:v>7.9896241319226926E-5</c:v>
                </c:pt>
                <c:pt idx="7448">
                  <c:v>4.9712898245953286E-41</c:v>
                </c:pt>
                <c:pt idx="7449">
                  <c:v>2.2092588731930523E-32</c:v>
                </c:pt>
                <c:pt idx="7450">
                  <c:v>1.553932074943172E-14</c:v>
                </c:pt>
                <c:pt idx="7451">
                  <c:v>4.8984885981200398E-2</c:v>
                </c:pt>
                <c:pt idx="7452">
                  <c:v>8.1955812998898163E-18</c:v>
                </c:pt>
                <c:pt idx="7453">
                  <c:v>1.4157228273614724E-135</c:v>
                </c:pt>
                <c:pt idx="7454">
                  <c:v>1.4797077704706148E-46</c:v>
                </c:pt>
                <c:pt idx="7455">
                  <c:v>4.9693974920590386E-39</c:v>
                </c:pt>
                <c:pt idx="7456">
                  <c:v>6.9755031964034563E-116</c:v>
                </c:pt>
                <c:pt idx="7457">
                  <c:v>7.7519432685869061E-49</c:v>
                </c:pt>
                <c:pt idx="7458">
                  <c:v>5.3225041826532632E-122</c:v>
                </c:pt>
                <c:pt idx="7459">
                  <c:v>6.9349055962518712E-9</c:v>
                </c:pt>
                <c:pt idx="7460">
                  <c:v>4.3293510122686438E-2</c:v>
                </c:pt>
                <c:pt idx="7461">
                  <c:v>3.6262954307605695E-241</c:v>
                </c:pt>
                <c:pt idx="7462">
                  <c:v>5.9767440288804072E-4</c:v>
                </c:pt>
                <c:pt idx="7463">
                  <c:v>5.4639577791512407E-32</c:v>
                </c:pt>
                <c:pt idx="7464">
                  <c:v>4.4941732116381386E-24</c:v>
                </c:pt>
                <c:pt idx="7465">
                  <c:v>4.8324892770865084E-9</c:v>
                </c:pt>
                <c:pt idx="7466">
                  <c:v>2.6116429402184399E-152</c:v>
                </c:pt>
                <c:pt idx="7467">
                  <c:v>3.4920555116477748E-82</c:v>
                </c:pt>
                <c:pt idx="7468">
                  <c:v>7.1442102409256282E-73</c:v>
                </c:pt>
                <c:pt idx="7469">
                  <c:v>4.4944965080445672E-56</c:v>
                </c:pt>
                <c:pt idx="7470">
                  <c:v>2.1222234904983117E-86</c:v>
                </c:pt>
                <c:pt idx="7471">
                  <c:v>6.0456029783639608E-42</c:v>
                </c:pt>
                <c:pt idx="7472">
                  <c:v>2.9807170542284982E-26</c:v>
                </c:pt>
                <c:pt idx="7473">
                  <c:v>3.0544140041255001E-133</c:v>
                </c:pt>
                <c:pt idx="7474">
                  <c:v>0</c:v>
                </c:pt>
                <c:pt idx="7475">
                  <c:v>5.2728789525219652E-114</c:v>
                </c:pt>
                <c:pt idx="7476">
                  <c:v>5.801092627289897E-84</c:v>
                </c:pt>
                <c:pt idx="7477">
                  <c:v>2.6795762018409161E-95</c:v>
                </c:pt>
                <c:pt idx="7478">
                  <c:v>9.9775519029787203E-33</c:v>
                </c:pt>
                <c:pt idx="7479">
                  <c:v>2.8005546323864954E-76</c:v>
                </c:pt>
                <c:pt idx="7480">
                  <c:v>5.5406096500922826E-2</c:v>
                </c:pt>
                <c:pt idx="7481">
                  <c:v>1.2557908586201985E-26</c:v>
                </c:pt>
                <c:pt idx="7482">
                  <c:v>8.4527764048095404E-3</c:v>
                </c:pt>
                <c:pt idx="7483">
                  <c:v>9.0326992051924216E-112</c:v>
                </c:pt>
                <c:pt idx="7484">
                  <c:v>1.5581255332727731E-97</c:v>
                </c:pt>
                <c:pt idx="7485">
                  <c:v>2.6110383153850009E-65</c:v>
                </c:pt>
                <c:pt idx="7486">
                  <c:v>1.0009787347595979E-42</c:v>
                </c:pt>
                <c:pt idx="7487">
                  <c:v>0.1318499900016942</c:v>
                </c:pt>
                <c:pt idx="7488">
                  <c:v>9.7626207762027315E-43</c:v>
                </c:pt>
                <c:pt idx="7489">
                  <c:v>1.2954912917558236E-10</c:v>
                </c:pt>
                <c:pt idx="7490">
                  <c:v>1.2551504561519842E-113</c:v>
                </c:pt>
                <c:pt idx="7491">
                  <c:v>3.0814888863959414E-305</c:v>
                </c:pt>
                <c:pt idx="7492">
                  <c:v>1.0088357483373941E-96</c:v>
                </c:pt>
                <c:pt idx="7493">
                  <c:v>3.0321359042927867E-96</c:v>
                </c:pt>
                <c:pt idx="7494">
                  <c:v>1.0654645890895688E-77</c:v>
                </c:pt>
                <c:pt idx="7495">
                  <c:v>1.6517592108354069E-144</c:v>
                </c:pt>
                <c:pt idx="7496">
                  <c:v>7.0955308093308733E-5</c:v>
                </c:pt>
                <c:pt idx="7497">
                  <c:v>6.0963456445397605E-3</c:v>
                </c:pt>
                <c:pt idx="7498">
                  <c:v>7.0702879557704865E-144</c:v>
                </c:pt>
                <c:pt idx="7499">
                  <c:v>1.4413052698573133E-18</c:v>
                </c:pt>
                <c:pt idx="7500">
                  <c:v>1.5413333785883594E-12</c:v>
                </c:pt>
                <c:pt idx="7501">
                  <c:v>3.4694775212467889E-19</c:v>
                </c:pt>
                <c:pt idx="7502">
                  <c:v>2.0410844536951152E-32</c:v>
                </c:pt>
                <c:pt idx="7503">
                  <c:v>2.0412750425376078E-12</c:v>
                </c:pt>
                <c:pt idx="7504">
                  <c:v>2.0200464187006477E-3</c:v>
                </c:pt>
                <c:pt idx="7505">
                  <c:v>2.1145665252832845E-115</c:v>
                </c:pt>
                <c:pt idx="7506">
                  <c:v>8.2969152947481514E-2</c:v>
                </c:pt>
                <c:pt idx="7507">
                  <c:v>2.4721651452270083E-132</c:v>
                </c:pt>
                <c:pt idx="7508">
                  <c:v>1.1119033729897654E-53</c:v>
                </c:pt>
                <c:pt idx="7509">
                  <c:v>1.8950751958280383E-44</c:v>
                </c:pt>
                <c:pt idx="7510">
                  <c:v>1.673835529527983E-32</c:v>
                </c:pt>
                <c:pt idx="7511">
                  <c:v>6.6628185463261764E-106</c:v>
                </c:pt>
                <c:pt idx="7512">
                  <c:v>7.0863577814783152E-168</c:v>
                </c:pt>
                <c:pt idx="7513">
                  <c:v>1.2921654199932475E-7</c:v>
                </c:pt>
                <c:pt idx="7514">
                  <c:v>5.0845838808486565E-155</c:v>
                </c:pt>
                <c:pt idx="7515">
                  <c:v>1.1011354306289717E-2</c:v>
                </c:pt>
                <c:pt idx="7516">
                  <c:v>3.5293827220223066E-4</c:v>
                </c:pt>
                <c:pt idx="7517">
                  <c:v>3.918729458908107E-4</c:v>
                </c:pt>
                <c:pt idx="7518">
                  <c:v>4.6127638275983749E-57</c:v>
                </c:pt>
                <c:pt idx="7519">
                  <c:v>1.8227263851083655E-2</c:v>
                </c:pt>
                <c:pt idx="7520">
                  <c:v>2.5317487326188786E-124</c:v>
                </c:pt>
                <c:pt idx="7521">
                  <c:v>1.6010730923260558E-184</c:v>
                </c:pt>
                <c:pt idx="7522">
                  <c:v>1.0714084139586806E-7</c:v>
                </c:pt>
                <c:pt idx="7523">
                  <c:v>4.572703800581565E-136</c:v>
                </c:pt>
                <c:pt idx="7524">
                  <c:v>3.6896780427803859E-2</c:v>
                </c:pt>
                <c:pt idx="7525">
                  <c:v>4.2183984896445444E-24</c:v>
                </c:pt>
                <c:pt idx="7526">
                  <c:v>2.2289182580722326E-56</c:v>
                </c:pt>
                <c:pt idx="7527">
                  <c:v>1.0350645402849069E-38</c:v>
                </c:pt>
                <c:pt idx="7528">
                  <c:v>2.307118449569888E-142</c:v>
                </c:pt>
                <c:pt idx="7529">
                  <c:v>1.8209069282720601E-5</c:v>
                </c:pt>
                <c:pt idx="7530">
                  <c:v>2.7081347859386652E-47</c:v>
                </c:pt>
                <c:pt idx="7531">
                  <c:v>1.2629580268313847E-47</c:v>
                </c:pt>
                <c:pt idx="7532">
                  <c:v>4.2315768410771385E-4</c:v>
                </c:pt>
                <c:pt idx="7533">
                  <c:v>0.11276526182170185</c:v>
                </c:pt>
                <c:pt idx="7534">
                  <c:v>0.13200115757120848</c:v>
                </c:pt>
                <c:pt idx="7535">
                  <c:v>1.8628453639061431E-162</c:v>
                </c:pt>
                <c:pt idx="7536">
                  <c:v>1.2385599610228986E-29</c:v>
                </c:pt>
                <c:pt idx="7537">
                  <c:v>2.4461849659052157E-13</c:v>
                </c:pt>
                <c:pt idx="7538">
                  <c:v>5.3705558421601264E-88</c:v>
                </c:pt>
                <c:pt idx="7539">
                  <c:v>0</c:v>
                </c:pt>
                <c:pt idx="7540">
                  <c:v>0.13049089878917414</c:v>
                </c:pt>
                <c:pt idx="7541">
                  <c:v>4.3666301211930676E-4</c:v>
                </c:pt>
                <c:pt idx="7542">
                  <c:v>3.4694775212467889E-19</c:v>
                </c:pt>
                <c:pt idx="7543">
                  <c:v>1.2645941728859541E-7</c:v>
                </c:pt>
                <c:pt idx="7544">
                  <c:v>2.5451232553858709E-39</c:v>
                </c:pt>
                <c:pt idx="7545">
                  <c:v>2.5039128236690484E-3</c:v>
                </c:pt>
                <c:pt idx="7546">
                  <c:v>1.2527184930388037E-246</c:v>
                </c:pt>
                <c:pt idx="7547">
                  <c:v>1.1364485487421557E-23</c:v>
                </c:pt>
                <c:pt idx="7548">
                  <c:v>3.2906617011592041E-150</c:v>
                </c:pt>
                <c:pt idx="7549">
                  <c:v>2.4059647214663785E-27</c:v>
                </c:pt>
                <c:pt idx="7550">
                  <c:v>1.330956929510048E-10</c:v>
                </c:pt>
                <c:pt idx="7551">
                  <c:v>1.4684797659652782E-66</c:v>
                </c:pt>
                <c:pt idx="7552">
                  <c:v>8.0607083333619834E-23</c:v>
                </c:pt>
                <c:pt idx="7553">
                  <c:v>8.8927277253417467E-2</c:v>
                </c:pt>
                <c:pt idx="7554">
                  <c:v>7.6676545352670747E-35</c:v>
                </c:pt>
                <c:pt idx="7555">
                  <c:v>7.2827148302741016E-64</c:v>
                </c:pt>
                <c:pt idx="7556">
                  <c:v>0</c:v>
                </c:pt>
                <c:pt idx="7557">
                  <c:v>4.4941732116381386E-24</c:v>
                </c:pt>
                <c:pt idx="7558">
                  <c:v>4.3548389465523654E-2</c:v>
                </c:pt>
                <c:pt idx="7559">
                  <c:v>6.4529585580521178E-204</c:v>
                </c:pt>
                <c:pt idx="7560">
                  <c:v>4.1887128761666012E-27</c:v>
                </c:pt>
                <c:pt idx="7561">
                  <c:v>8.3283739267287465E-2</c:v>
                </c:pt>
                <c:pt idx="7562">
                  <c:v>1.1685620181150136E-4</c:v>
                </c:pt>
                <c:pt idx="7563">
                  <c:v>3.3562360246542196E-8</c:v>
                </c:pt>
                <c:pt idx="7564">
                  <c:v>1.8640178144937183E-83</c:v>
                </c:pt>
                <c:pt idx="7565">
                  <c:v>1.4262980517511822E-119</c:v>
                </c:pt>
                <c:pt idx="7566">
                  <c:v>3.1566845509242435E-15</c:v>
                </c:pt>
                <c:pt idx="7567">
                  <c:v>4.1536408214406906E-2</c:v>
                </c:pt>
                <c:pt idx="7568">
                  <c:v>6.7096815968222042E-262</c:v>
                </c:pt>
                <c:pt idx="7569">
                  <c:v>1.5523311700920267E-6</c:v>
                </c:pt>
                <c:pt idx="7570">
                  <c:v>5.0709293751099043E-13</c:v>
                </c:pt>
                <c:pt idx="7571">
                  <c:v>1.2157051205732826E-8</c:v>
                </c:pt>
                <c:pt idx="7572">
                  <c:v>1.2506465419896588E-190</c:v>
                </c:pt>
                <c:pt idx="7573">
                  <c:v>4.6685668338220432E-14</c:v>
                </c:pt>
                <c:pt idx="7574">
                  <c:v>1.8003238375570682E-113</c:v>
                </c:pt>
                <c:pt idx="7575">
                  <c:v>9.1838196666383165E-115</c:v>
                </c:pt>
                <c:pt idx="7576">
                  <c:v>3.7867736991877741E-18</c:v>
                </c:pt>
                <c:pt idx="7577">
                  <c:v>1.2483200231645086E-5</c:v>
                </c:pt>
                <c:pt idx="7578">
                  <c:v>9.9262900671493859E-38</c:v>
                </c:pt>
                <c:pt idx="7579">
                  <c:v>6.1534573597467363E-118</c:v>
                </c:pt>
                <c:pt idx="7580">
                  <c:v>1.2764675680519541E-3</c:v>
                </c:pt>
                <c:pt idx="7581">
                  <c:v>1.3873405162203897E-58</c:v>
                </c:pt>
                <c:pt idx="7582">
                  <c:v>1.7731692709516073E-109</c:v>
                </c:pt>
                <c:pt idx="7583">
                  <c:v>4.6223888993140901E-2</c:v>
                </c:pt>
                <c:pt idx="7584">
                  <c:v>4.6277239057531838E-10</c:v>
                </c:pt>
                <c:pt idx="7585">
                  <c:v>1.1875329889360842E-8</c:v>
                </c:pt>
                <c:pt idx="7586">
                  <c:v>4.4745723520709747E-2</c:v>
                </c:pt>
                <c:pt idx="7587">
                  <c:v>7.3563477490370288E-61</c:v>
                </c:pt>
                <c:pt idx="7588">
                  <c:v>3.4858414560020536E-125</c:v>
                </c:pt>
                <c:pt idx="7589">
                  <c:v>6.2907411703467666E-90</c:v>
                </c:pt>
                <c:pt idx="7590">
                  <c:v>3.4732196970859172E-3</c:v>
                </c:pt>
                <c:pt idx="7591">
                  <c:v>4.0263518875845235E-10</c:v>
                </c:pt>
                <c:pt idx="7592">
                  <c:v>3.1416897388293607E-7</c:v>
                </c:pt>
                <c:pt idx="7593">
                  <c:v>1.7173519394352127E-14</c:v>
                </c:pt>
                <c:pt idx="7594">
                  <c:v>6.2424868004156895E-4</c:v>
                </c:pt>
                <c:pt idx="7595">
                  <c:v>1.645652324282757E-11</c:v>
                </c:pt>
                <c:pt idx="7596">
                  <c:v>1.974190777794788E-3</c:v>
                </c:pt>
                <c:pt idx="7597">
                  <c:v>4.4173530097811474E-191</c:v>
                </c:pt>
                <c:pt idx="7598">
                  <c:v>3.9936193421261151E-58</c:v>
                </c:pt>
                <c:pt idx="7599">
                  <c:v>3.0421481338330777E-2</c:v>
                </c:pt>
                <c:pt idx="7600">
                  <c:v>6.4347519858657786E-4</c:v>
                </c:pt>
                <c:pt idx="7601">
                  <c:v>3.1206107484796087E-24</c:v>
                </c:pt>
                <c:pt idx="7602">
                  <c:v>3.5038823885191286E-18</c:v>
                </c:pt>
                <c:pt idx="7603">
                  <c:v>1.0185215683621708E-23</c:v>
                </c:pt>
                <c:pt idx="7604">
                  <c:v>6.5912956816136252E-17</c:v>
                </c:pt>
                <c:pt idx="7605">
                  <c:v>1.5403082357254073E-9</c:v>
                </c:pt>
                <c:pt idx="7606">
                  <c:v>2.0497444587700527E-5</c:v>
                </c:pt>
                <c:pt idx="7607">
                  <c:v>9.4324586302395555E-16</c:v>
                </c:pt>
                <c:pt idx="7608">
                  <c:v>7.1685099444027978E-15</c:v>
                </c:pt>
                <c:pt idx="7609">
                  <c:v>3.8506591706775674E-174</c:v>
                </c:pt>
                <c:pt idx="7610">
                  <c:v>3.1439893910016915E-171</c:v>
                </c:pt>
                <c:pt idx="7611">
                  <c:v>3.9084056838554719E-11</c:v>
                </c:pt>
                <c:pt idx="7612">
                  <c:v>1.4277431212195006E-13</c:v>
                </c:pt>
                <c:pt idx="7613">
                  <c:v>3.5278271007825263E-26</c:v>
                </c:pt>
                <c:pt idx="7614">
                  <c:v>5.1650224443807358E-152</c:v>
                </c:pt>
                <c:pt idx="7615">
                  <c:v>2.8455411331652574E-9</c:v>
                </c:pt>
                <c:pt idx="7616">
                  <c:v>3.5934427717381708E-29</c:v>
                </c:pt>
                <c:pt idx="7617">
                  <c:v>2.5532610947436574E-52</c:v>
                </c:pt>
                <c:pt idx="7618">
                  <c:v>3.3937335718547333E-105</c:v>
                </c:pt>
                <c:pt idx="7619">
                  <c:v>5.8224909919246724E-4</c:v>
                </c:pt>
                <c:pt idx="7620">
                  <c:v>4.8605033018976876E-165</c:v>
                </c:pt>
                <c:pt idx="7621">
                  <c:v>9.2132032520927026E-2</c:v>
                </c:pt>
                <c:pt idx="7622">
                  <c:v>1.7413870341855879E-283</c:v>
                </c:pt>
                <c:pt idx="7623">
                  <c:v>9.2541036226373217E-69</c:v>
                </c:pt>
                <c:pt idx="7624">
                  <c:v>1.1772163698260867E-3</c:v>
                </c:pt>
                <c:pt idx="7625">
                  <c:v>7.3316730616011073E-15</c:v>
                </c:pt>
                <c:pt idx="7626">
                  <c:v>1.6738656821747791E-13</c:v>
                </c:pt>
                <c:pt idx="7627">
                  <c:v>2.4104302555236461E-5</c:v>
                </c:pt>
                <c:pt idx="7628">
                  <c:v>1.8510711994304242E-47</c:v>
                </c:pt>
                <c:pt idx="7629">
                  <c:v>7.5097000898763158E-2</c:v>
                </c:pt>
                <c:pt idx="7630">
                  <c:v>9.9621326512770828E-88</c:v>
                </c:pt>
                <c:pt idx="7631">
                  <c:v>6.3725919500552213E-115</c:v>
                </c:pt>
                <c:pt idx="7632">
                  <c:v>6.020586300528587E-116</c:v>
                </c:pt>
                <c:pt idx="7633">
                  <c:v>3.8657980567533896E-4</c:v>
                </c:pt>
                <c:pt idx="7634">
                  <c:v>0</c:v>
                </c:pt>
                <c:pt idx="7635">
                  <c:v>7.869411617967818E-4</c:v>
                </c:pt>
                <c:pt idx="7636">
                  <c:v>1.6920011198719979E-83</c:v>
                </c:pt>
                <c:pt idx="7637">
                  <c:v>2.1235061413773029E-43</c:v>
                </c:pt>
                <c:pt idx="7638">
                  <c:v>1.2212260091951316E-82</c:v>
                </c:pt>
                <c:pt idx="7639">
                  <c:v>8.1781943221739083E-24</c:v>
                </c:pt>
                <c:pt idx="7640">
                  <c:v>2.3012162069383303E-56</c:v>
                </c:pt>
                <c:pt idx="7641">
                  <c:v>2.0949285897485081E-24</c:v>
                </c:pt>
                <c:pt idx="7642">
                  <c:v>3.787455586738348E-125</c:v>
                </c:pt>
                <c:pt idx="7643">
                  <c:v>2.5844603269097417E-36</c:v>
                </c:pt>
                <c:pt idx="7644">
                  <c:v>1.1178560656641972E-181</c:v>
                </c:pt>
                <c:pt idx="7645">
                  <c:v>9.2307373811554533E-9</c:v>
                </c:pt>
                <c:pt idx="7646">
                  <c:v>3.4552111638417142E-2</c:v>
                </c:pt>
                <c:pt idx="7647">
                  <c:v>2.7597760695883042E-28</c:v>
                </c:pt>
                <c:pt idx="7648">
                  <c:v>2.0261861947815814E-10</c:v>
                </c:pt>
                <c:pt idx="7649">
                  <c:v>1.1334626684271102E-96</c:v>
                </c:pt>
                <c:pt idx="7650">
                  <c:v>2.3921625395347248E-22</c:v>
                </c:pt>
                <c:pt idx="7651">
                  <c:v>1.3294236185407123E-27</c:v>
                </c:pt>
                <c:pt idx="7652">
                  <c:v>3.4517123631984333E-38</c:v>
                </c:pt>
                <c:pt idx="7653">
                  <c:v>1.93376004736391E-11</c:v>
                </c:pt>
                <c:pt idx="7654">
                  <c:v>3.4313076489928221E-111</c:v>
                </c:pt>
                <c:pt idx="7655">
                  <c:v>0.12647677674624233</c:v>
                </c:pt>
                <c:pt idx="7656">
                  <c:v>7.9637753450642114E-37</c:v>
                </c:pt>
                <c:pt idx="7657">
                  <c:v>7.4052196706619569E-2</c:v>
                </c:pt>
                <c:pt idx="7658">
                  <c:v>1.6428421257694272E-101</c:v>
                </c:pt>
                <c:pt idx="7659">
                  <c:v>1.1441307871420628E-3</c:v>
                </c:pt>
                <c:pt idx="7660">
                  <c:v>1.3933886434660392E-12</c:v>
                </c:pt>
                <c:pt idx="7661">
                  <c:v>1.5874492504586057E-111</c:v>
                </c:pt>
                <c:pt idx="7662">
                  <c:v>1.3889345184596954E-185</c:v>
                </c:pt>
                <c:pt idx="7663">
                  <c:v>2.7965952128948071E-131</c:v>
                </c:pt>
                <c:pt idx="7664">
                  <c:v>4.9135439688305826E-47</c:v>
                </c:pt>
                <c:pt idx="7665">
                  <c:v>6.7479761142125641E-40</c:v>
                </c:pt>
                <c:pt idx="7666">
                  <c:v>6.8467312181851381E-74</c:v>
                </c:pt>
                <c:pt idx="7667">
                  <c:v>0.11603052167674104</c:v>
                </c:pt>
                <c:pt idx="7668">
                  <c:v>9.6742393862826322E-23</c:v>
                </c:pt>
                <c:pt idx="7669">
                  <c:v>1.4952197622858865E-61</c:v>
                </c:pt>
                <c:pt idx="7670">
                  <c:v>2.5617601382042624E-17</c:v>
                </c:pt>
                <c:pt idx="7671">
                  <c:v>5.1364466317684331E-112</c:v>
                </c:pt>
                <c:pt idx="7672">
                  <c:v>5.7713417401379031E-25</c:v>
                </c:pt>
                <c:pt idx="7673">
                  <c:v>1.3341498712899726E-3</c:v>
                </c:pt>
                <c:pt idx="7674">
                  <c:v>0.10164914598972541</c:v>
                </c:pt>
                <c:pt idx="7675">
                  <c:v>6.5775355815415629E-73</c:v>
                </c:pt>
                <c:pt idx="7676">
                  <c:v>8.7450559273085295E-10</c:v>
                </c:pt>
                <c:pt idx="7677">
                  <c:v>2.3544404463713131E-9</c:v>
                </c:pt>
                <c:pt idx="7678">
                  <c:v>5.4527651183139289E-107</c:v>
                </c:pt>
                <c:pt idx="7679">
                  <c:v>1.9401295324893817E-14</c:v>
                </c:pt>
                <c:pt idx="7680">
                  <c:v>9.7222332552592671E-3</c:v>
                </c:pt>
                <c:pt idx="7681">
                  <c:v>1.5518411522194247E-74</c:v>
                </c:pt>
                <c:pt idx="7682">
                  <c:v>6.1117951004578485E-39</c:v>
                </c:pt>
                <c:pt idx="7683">
                  <c:v>1.162242009131843E-158</c:v>
                </c:pt>
                <c:pt idx="7684">
                  <c:v>1.5916547822219337E-77</c:v>
                </c:pt>
                <c:pt idx="7685">
                  <c:v>1.9486027056831686E-5</c:v>
                </c:pt>
                <c:pt idx="7686">
                  <c:v>6.3399234822113467E-38</c:v>
                </c:pt>
                <c:pt idx="7687">
                  <c:v>0.12295109566858592</c:v>
                </c:pt>
                <c:pt idx="7688">
                  <c:v>5.5945028706076005E-40</c:v>
                </c:pt>
                <c:pt idx="7689">
                  <c:v>1.6517592108354069E-144</c:v>
                </c:pt>
                <c:pt idx="7690">
                  <c:v>3.4599641528077475E-106</c:v>
                </c:pt>
                <c:pt idx="7691">
                  <c:v>4.2306544344991885E-39</c:v>
                </c:pt>
                <c:pt idx="7692">
                  <c:v>4.881698188650728E-11</c:v>
                </c:pt>
                <c:pt idx="7693">
                  <c:v>2.9116121150793944E-3</c:v>
                </c:pt>
                <c:pt idx="7694">
                  <c:v>1.3640130970797953E-6</c:v>
                </c:pt>
                <c:pt idx="7695">
                  <c:v>3.7586982514828682E-7</c:v>
                </c:pt>
                <c:pt idx="7696">
                  <c:v>0</c:v>
                </c:pt>
                <c:pt idx="7697">
                  <c:v>5.0511417560301928E-33</c:v>
                </c:pt>
                <c:pt idx="7698">
                  <c:v>2.4650907602193538E-22</c:v>
                </c:pt>
                <c:pt idx="7699">
                  <c:v>3.0744744893913437E-4</c:v>
                </c:pt>
                <c:pt idx="7700">
                  <c:v>4.692930232168635E-2</c:v>
                </c:pt>
                <c:pt idx="7701">
                  <c:v>1.8722886671897546E-38</c:v>
                </c:pt>
                <c:pt idx="7702">
                  <c:v>0.10309588408754951</c:v>
                </c:pt>
                <c:pt idx="7703">
                  <c:v>3.6180074953842695E-171</c:v>
                </c:pt>
                <c:pt idx="7704">
                  <c:v>5.041496035699363E-7</c:v>
                </c:pt>
                <c:pt idx="7705">
                  <c:v>4.4145471254224841E-2</c:v>
                </c:pt>
                <c:pt idx="7706">
                  <c:v>5.2664854825905931E-29</c:v>
                </c:pt>
                <c:pt idx="7707">
                  <c:v>4.8161337713120991E-49</c:v>
                </c:pt>
                <c:pt idx="7708">
                  <c:v>1.9553246060390946E-33</c:v>
                </c:pt>
                <c:pt idx="7709">
                  <c:v>3.9709949980891092E-7</c:v>
                </c:pt>
                <c:pt idx="7710">
                  <c:v>9.2666335322593189E-5</c:v>
                </c:pt>
                <c:pt idx="7711">
                  <c:v>1.0700830620775916E-122</c:v>
                </c:pt>
                <c:pt idx="7712">
                  <c:v>6.1135461682350664E-51</c:v>
                </c:pt>
                <c:pt idx="7713">
                  <c:v>6.9426202215237925E-80</c:v>
                </c:pt>
                <c:pt idx="7714">
                  <c:v>1.7499512407996563E-58</c:v>
                </c:pt>
                <c:pt idx="7715">
                  <c:v>4.613691742233178E-2</c:v>
                </c:pt>
                <c:pt idx="7716">
                  <c:v>5.9275726150825622E-38</c:v>
                </c:pt>
                <c:pt idx="7717">
                  <c:v>6.8348223687183318E-13</c:v>
                </c:pt>
                <c:pt idx="7718">
                  <c:v>3.1405303413755094E-36</c:v>
                </c:pt>
                <c:pt idx="7719">
                  <c:v>5.1417655439403123E-44</c:v>
                </c:pt>
                <c:pt idx="7720">
                  <c:v>2.3122272371253747E-20</c:v>
                </c:pt>
                <c:pt idx="7721">
                  <c:v>1.9451106835711068E-44</c:v>
                </c:pt>
                <c:pt idx="7722">
                  <c:v>3.5955790334036015E-18</c:v>
                </c:pt>
                <c:pt idx="7723">
                  <c:v>4.6712446786599641E-154</c:v>
                </c:pt>
                <c:pt idx="7724">
                  <c:v>2.9517893293907019E-7</c:v>
                </c:pt>
                <c:pt idx="7725">
                  <c:v>2.3511036041133653E-71</c:v>
                </c:pt>
                <c:pt idx="7726">
                  <c:v>6.9140607363108922E-5</c:v>
                </c:pt>
                <c:pt idx="7727">
                  <c:v>0</c:v>
                </c:pt>
                <c:pt idx="7728">
                  <c:v>2.1600475873853331E-99</c:v>
                </c:pt>
                <c:pt idx="7729">
                  <c:v>5.1732384120623857E-2</c:v>
                </c:pt>
                <c:pt idx="7730">
                  <c:v>2.2190737660350073E-23</c:v>
                </c:pt>
                <c:pt idx="7731">
                  <c:v>7.6129320809102724E-217</c:v>
                </c:pt>
                <c:pt idx="7732">
                  <c:v>6.0099254874732331E-7</c:v>
                </c:pt>
                <c:pt idx="7733">
                  <c:v>6.6198884847162673E-2</c:v>
                </c:pt>
                <c:pt idx="7734">
                  <c:v>5.1949257613114316E-22</c:v>
                </c:pt>
                <c:pt idx="7735">
                  <c:v>8.9422227852901056E-5</c:v>
                </c:pt>
                <c:pt idx="7736">
                  <c:v>1.1728424925314475E-135</c:v>
                </c:pt>
                <c:pt idx="7737">
                  <c:v>1.3876043857342391E-130</c:v>
                </c:pt>
                <c:pt idx="7738">
                  <c:v>1.9029806154772764E-24</c:v>
                </c:pt>
                <c:pt idx="7739">
                  <c:v>2.252453868484232E-69</c:v>
                </c:pt>
                <c:pt idx="7740">
                  <c:v>3.9273649008598982E-23</c:v>
                </c:pt>
                <c:pt idx="7741">
                  <c:v>5.6173513845919197E-2</c:v>
                </c:pt>
                <c:pt idx="7742">
                  <c:v>2.5794859419591992E-72</c:v>
                </c:pt>
                <c:pt idx="7743">
                  <c:v>2.2885581094258186E-79</c:v>
                </c:pt>
                <c:pt idx="7744">
                  <c:v>2.0355766256126054E-3</c:v>
                </c:pt>
                <c:pt idx="7745">
                  <c:v>1.4058585897461908E-104</c:v>
                </c:pt>
                <c:pt idx="7746">
                  <c:v>1.8489434115934604E-49</c:v>
                </c:pt>
                <c:pt idx="7747">
                  <c:v>7.2469389518634827E-10</c:v>
                </c:pt>
                <c:pt idx="7748">
                  <c:v>0.11335283583330082</c:v>
                </c:pt>
                <c:pt idx="7749">
                  <c:v>1.0806451496670414E-32</c:v>
                </c:pt>
                <c:pt idx="7750">
                  <c:v>0.13295710431225782</c:v>
                </c:pt>
                <c:pt idx="7751">
                  <c:v>2.1419399490178409E-66</c:v>
                </c:pt>
                <c:pt idx="7752">
                  <c:v>4.9470497509401901E-6</c:v>
                </c:pt>
                <c:pt idx="7753">
                  <c:v>4.0535234838333496E-169</c:v>
                </c:pt>
                <c:pt idx="7754">
                  <c:v>0.11750097093722321</c:v>
                </c:pt>
                <c:pt idx="7755">
                  <c:v>2.5363588065523681E-70</c:v>
                </c:pt>
                <c:pt idx="7756">
                  <c:v>3.26856451860737E-3</c:v>
                </c:pt>
                <c:pt idx="7757">
                  <c:v>4.643192414498574E-220</c:v>
                </c:pt>
                <c:pt idx="7758">
                  <c:v>1.1747334821807969E-20</c:v>
                </c:pt>
                <c:pt idx="7759">
                  <c:v>4.021275103418189E-8</c:v>
                </c:pt>
                <c:pt idx="7760">
                  <c:v>6.4574221083182351E-2</c:v>
                </c:pt>
                <c:pt idx="7761">
                  <c:v>4.7796526851288441E-21</c:v>
                </c:pt>
                <c:pt idx="7762">
                  <c:v>1.520104533841702E-2</c:v>
                </c:pt>
                <c:pt idx="7763">
                  <c:v>1.7505646026924385E-55</c:v>
                </c:pt>
                <c:pt idx="7764">
                  <c:v>1.9151953348641725E-38</c:v>
                </c:pt>
                <c:pt idx="7765">
                  <c:v>4.4110581845895397E-27</c:v>
                </c:pt>
                <c:pt idx="7766">
                  <c:v>1.1964364937804611E-41</c:v>
                </c:pt>
                <c:pt idx="7767">
                  <c:v>5.5782684987368486E-18</c:v>
                </c:pt>
                <c:pt idx="7768">
                  <c:v>4.0083567448800382E-29</c:v>
                </c:pt>
                <c:pt idx="7769">
                  <c:v>1.8980045583408082E-157</c:v>
                </c:pt>
                <c:pt idx="7770">
                  <c:v>1.3658037731424058E-46</c:v>
                </c:pt>
                <c:pt idx="7771">
                  <c:v>1.3643381977962662E-101</c:v>
                </c:pt>
                <c:pt idx="7772">
                  <c:v>3.9659351566244685E-178</c:v>
                </c:pt>
                <c:pt idx="7773">
                  <c:v>2.5132031110287525E-3</c:v>
                </c:pt>
                <c:pt idx="7774">
                  <c:v>2.2507789387170113E-55</c:v>
                </c:pt>
                <c:pt idx="7775">
                  <c:v>5.3430984509812263E-17</c:v>
                </c:pt>
                <c:pt idx="7776">
                  <c:v>6.917224702582761E-2</c:v>
                </c:pt>
                <c:pt idx="7777">
                  <c:v>2.6559170673339535E-71</c:v>
                </c:pt>
                <c:pt idx="7778">
                  <c:v>2.0793764533395829E-9</c:v>
                </c:pt>
                <c:pt idx="7779">
                  <c:v>4.5979022484478646E-6</c:v>
                </c:pt>
                <c:pt idx="7780">
                  <c:v>1.7593357890403182E-121</c:v>
                </c:pt>
                <c:pt idx="7781">
                  <c:v>4.9668108409937385E-13</c:v>
                </c:pt>
                <c:pt idx="7782">
                  <c:v>5.7202149394776918E-102</c:v>
                </c:pt>
                <c:pt idx="7783">
                  <c:v>0</c:v>
                </c:pt>
                <c:pt idx="7784">
                  <c:v>0.12642481610413317</c:v>
                </c:pt>
                <c:pt idx="7785">
                  <c:v>1.742435520822734E-57</c:v>
                </c:pt>
                <c:pt idx="7786">
                  <c:v>3.2588820594240703E-45</c:v>
                </c:pt>
                <c:pt idx="7787">
                  <c:v>1.3983860235654152E-91</c:v>
                </c:pt>
                <c:pt idx="7788">
                  <c:v>2.9649175215652836E-9</c:v>
                </c:pt>
                <c:pt idx="7789">
                  <c:v>0</c:v>
                </c:pt>
                <c:pt idx="7790">
                  <c:v>1.259285518133866E-4</c:v>
                </c:pt>
                <c:pt idx="7791">
                  <c:v>1.4924925985563435E-92</c:v>
                </c:pt>
                <c:pt idx="7792">
                  <c:v>3.8804879111852399E-43</c:v>
                </c:pt>
                <c:pt idx="7793">
                  <c:v>0.1311649537980849</c:v>
                </c:pt>
                <c:pt idx="7794">
                  <c:v>7.4509886438994178E-9</c:v>
                </c:pt>
                <c:pt idx="7795">
                  <c:v>4.659500660669714E-5</c:v>
                </c:pt>
                <c:pt idx="7796">
                  <c:v>2.1954348884443268E-258</c:v>
                </c:pt>
                <c:pt idx="7797">
                  <c:v>7.8113401842706763E-6</c:v>
                </c:pt>
                <c:pt idx="7798">
                  <c:v>5.6020777432557981E-46</c:v>
                </c:pt>
                <c:pt idx="7799">
                  <c:v>6.3432724238921368E-171</c:v>
                </c:pt>
                <c:pt idx="7800">
                  <c:v>5.6915271791352539E-130</c:v>
                </c:pt>
                <c:pt idx="7801">
                  <c:v>4.6270849896605176E-30</c:v>
                </c:pt>
                <c:pt idx="7802">
                  <c:v>6.3061767123264723E-2</c:v>
                </c:pt>
                <c:pt idx="7803">
                  <c:v>2.3844445948836498E-87</c:v>
                </c:pt>
                <c:pt idx="7804">
                  <c:v>2.7965952128948071E-131</c:v>
                </c:pt>
                <c:pt idx="7805">
                  <c:v>7.5516071656478931E-2</c:v>
                </c:pt>
                <c:pt idx="7806">
                  <c:v>3.3663514154355563E-7</c:v>
                </c:pt>
                <c:pt idx="7807">
                  <c:v>3.3747578159517804E-22</c:v>
                </c:pt>
                <c:pt idx="7808">
                  <c:v>4.0489433168551473E-67</c:v>
                </c:pt>
                <c:pt idx="7809">
                  <c:v>0</c:v>
                </c:pt>
                <c:pt idx="7810">
                  <c:v>5.1258518430408282E-4</c:v>
                </c:pt>
                <c:pt idx="7811">
                  <c:v>6.5552971069191319E-49</c:v>
                </c:pt>
                <c:pt idx="7812">
                  <c:v>1.945686933029627E-4</c:v>
                </c:pt>
                <c:pt idx="7813">
                  <c:v>4.5804338233011194E-32</c:v>
                </c:pt>
                <c:pt idx="7814">
                  <c:v>5.9584192903163078E-3</c:v>
                </c:pt>
                <c:pt idx="7815">
                  <c:v>1.905939449113094E-6</c:v>
                </c:pt>
                <c:pt idx="7816">
                  <c:v>2.3002876642463736E-47</c:v>
                </c:pt>
                <c:pt idx="7817">
                  <c:v>2.694352649087095E-2</c:v>
                </c:pt>
                <c:pt idx="7818">
                  <c:v>5.4185060161834557E-38</c:v>
                </c:pt>
                <c:pt idx="7819">
                  <c:v>2.2758719079712107E-308</c:v>
                </c:pt>
                <c:pt idx="7820">
                  <c:v>1.3402898832889368E-15</c:v>
                </c:pt>
                <c:pt idx="7821">
                  <c:v>5.0824476308666195E-57</c:v>
                </c:pt>
                <c:pt idx="7822">
                  <c:v>2.3964828564370389E-79</c:v>
                </c:pt>
                <c:pt idx="7823">
                  <c:v>9.1310761079618859E-47</c:v>
                </c:pt>
                <c:pt idx="7824">
                  <c:v>1.0751666560021608E-88</c:v>
                </c:pt>
                <c:pt idx="7825">
                  <c:v>4.7796526851288441E-21</c:v>
                </c:pt>
                <c:pt idx="7826">
                  <c:v>3.7867002551710276E-8</c:v>
                </c:pt>
                <c:pt idx="7827">
                  <c:v>2.7994958911627399E-9</c:v>
                </c:pt>
                <c:pt idx="7828">
                  <c:v>7.2483503368413195E-11</c:v>
                </c:pt>
                <c:pt idx="7829">
                  <c:v>2.8048817050387049E-206</c:v>
                </c:pt>
                <c:pt idx="7830">
                  <c:v>1.3000957089819246E-57</c:v>
                </c:pt>
                <c:pt idx="7831">
                  <c:v>2.0122642160907557E-3</c:v>
                </c:pt>
                <c:pt idx="7832">
                  <c:v>3.9202899536456024E-6</c:v>
                </c:pt>
                <c:pt idx="7833">
                  <c:v>7.2127019819683914E-58</c:v>
                </c:pt>
                <c:pt idx="7834">
                  <c:v>1.9083271399488349E-16</c:v>
                </c:pt>
                <c:pt idx="7835">
                  <c:v>3.8886790038140127E-33</c:v>
                </c:pt>
                <c:pt idx="7836">
                  <c:v>1.7393514020387479E-79</c:v>
                </c:pt>
                <c:pt idx="7837">
                  <c:v>1.5958753771054488E-100</c:v>
                </c:pt>
                <c:pt idx="7838">
                  <c:v>1.4145270485916037E-26</c:v>
                </c:pt>
                <c:pt idx="7839">
                  <c:v>3.7775999721284175E-25</c:v>
                </c:pt>
                <c:pt idx="7840">
                  <c:v>2.143362885497282E-14</c:v>
                </c:pt>
                <c:pt idx="7841">
                  <c:v>1.2206506373691166E-137</c:v>
                </c:pt>
                <c:pt idx="7842">
                  <c:v>7.3552379894919108E-14</c:v>
                </c:pt>
                <c:pt idx="7843">
                  <c:v>1.3674412669768419E-64</c:v>
                </c:pt>
                <c:pt idx="7844">
                  <c:v>3.3251112418634295E-9</c:v>
                </c:pt>
                <c:pt idx="7845">
                  <c:v>3.4704746544932268E-10</c:v>
                </c:pt>
                <c:pt idx="7846">
                  <c:v>7.2635277577709323E-110</c:v>
                </c:pt>
                <c:pt idx="7847">
                  <c:v>1.4260532347405677E-140</c:v>
                </c:pt>
                <c:pt idx="7848">
                  <c:v>9.4273255692051128E-4</c:v>
                </c:pt>
                <c:pt idx="7849">
                  <c:v>3.6283313433075143E-2</c:v>
                </c:pt>
                <c:pt idx="7850">
                  <c:v>1.3443869896701864E-14</c:v>
                </c:pt>
                <c:pt idx="7851">
                  <c:v>9.7514334796467095E-8</c:v>
                </c:pt>
                <c:pt idx="7852">
                  <c:v>9.9325781427685628E-87</c:v>
                </c:pt>
                <c:pt idx="7853">
                  <c:v>1.7579499989321569E-29</c:v>
                </c:pt>
                <c:pt idx="7854">
                  <c:v>1.526573398829346E-181</c:v>
                </c:pt>
                <c:pt idx="7855">
                  <c:v>1.5967438750609467E-38</c:v>
                </c:pt>
                <c:pt idx="7856">
                  <c:v>2.7946375451092036E-31</c:v>
                </c:pt>
                <c:pt idx="7857">
                  <c:v>1.7284680138398792E-24</c:v>
                </c:pt>
                <c:pt idx="7858">
                  <c:v>3.4600520429608489E-200</c:v>
                </c:pt>
                <c:pt idx="7859">
                  <c:v>1.2035704989048882E-110</c:v>
                </c:pt>
                <c:pt idx="7860">
                  <c:v>7.665949386063116E-21</c:v>
                </c:pt>
                <c:pt idx="7861">
                  <c:v>2.443397766140302E-33</c:v>
                </c:pt>
                <c:pt idx="7862">
                  <c:v>5.4084225274492189E-10</c:v>
                </c:pt>
                <c:pt idx="7863">
                  <c:v>4.7665311924575541E-53</c:v>
                </c:pt>
                <c:pt idx="7864">
                  <c:v>4.3168453903468887E-10</c:v>
                </c:pt>
                <c:pt idx="7865">
                  <c:v>6.1476162115553207E-8</c:v>
                </c:pt>
                <c:pt idx="7866">
                  <c:v>1.1758736683783258E-24</c:v>
                </c:pt>
                <c:pt idx="7867">
                  <c:v>0</c:v>
                </c:pt>
                <c:pt idx="7868">
                  <c:v>1.1825207964231187E-99</c:v>
                </c:pt>
                <c:pt idx="7869">
                  <c:v>4.377044727414671E-221</c:v>
                </c:pt>
                <c:pt idx="7870">
                  <c:v>0.12912604176121287</c:v>
                </c:pt>
                <c:pt idx="7871">
                  <c:v>2.8725971753331778E-58</c:v>
                </c:pt>
                <c:pt idx="7872">
                  <c:v>1.0574789715096803E-55</c:v>
                </c:pt>
                <c:pt idx="7873">
                  <c:v>2.2254525244930389E-63</c:v>
                </c:pt>
                <c:pt idx="7874">
                  <c:v>1.2397833926348422E-27</c:v>
                </c:pt>
                <c:pt idx="7875">
                  <c:v>9.1196690878074096E-137</c:v>
                </c:pt>
                <c:pt idx="7876">
                  <c:v>3.5456876440840911E-63</c:v>
                </c:pt>
                <c:pt idx="7877">
                  <c:v>4.0673882161262083E-65</c:v>
                </c:pt>
                <c:pt idx="7878">
                  <c:v>8.6706679079399387E-10</c:v>
                </c:pt>
                <c:pt idx="7879">
                  <c:v>9.9325781427685628E-87</c:v>
                </c:pt>
                <c:pt idx="7880">
                  <c:v>1.5403082357254073E-9</c:v>
                </c:pt>
                <c:pt idx="7881">
                  <c:v>1.6297194836884162E-163</c:v>
                </c:pt>
                <c:pt idx="7882">
                  <c:v>2.1302942550279468E-27</c:v>
                </c:pt>
                <c:pt idx="7883">
                  <c:v>8.4395074482044965E-73</c:v>
                </c:pt>
                <c:pt idx="7884">
                  <c:v>5.4630263608497658E-5</c:v>
                </c:pt>
                <c:pt idx="7885">
                  <c:v>1.4924925985563435E-92</c:v>
                </c:pt>
                <c:pt idx="7886">
                  <c:v>2.7133311370690175E-23</c:v>
                </c:pt>
                <c:pt idx="7887">
                  <c:v>1.0048776608914137E-116</c:v>
                </c:pt>
                <c:pt idx="7888">
                  <c:v>2.5229058151583521E-49</c:v>
                </c:pt>
                <c:pt idx="7889">
                  <c:v>3.1666875818497031E-2</c:v>
                </c:pt>
                <c:pt idx="7890">
                  <c:v>1.7683171455252788E-71</c:v>
                </c:pt>
                <c:pt idx="7891">
                  <c:v>0</c:v>
                </c:pt>
                <c:pt idx="7892">
                  <c:v>8.8770490029594087E-38</c:v>
                </c:pt>
                <c:pt idx="7893">
                  <c:v>1.9684026849416797E-245</c:v>
                </c:pt>
                <c:pt idx="7894">
                  <c:v>1.1939814484573712E-25</c:v>
                </c:pt>
                <c:pt idx="7895">
                  <c:v>1.9835552906308927E-14</c:v>
                </c:pt>
                <c:pt idx="7896">
                  <c:v>1.1289257397526149E-33</c:v>
                </c:pt>
                <c:pt idx="7897">
                  <c:v>4.3677601957384454E-88</c:v>
                </c:pt>
                <c:pt idx="7898">
                  <c:v>0.13286918523642652</c:v>
                </c:pt>
                <c:pt idx="7899">
                  <c:v>3.8539888851544829E-2</c:v>
                </c:pt>
                <c:pt idx="7900">
                  <c:v>2.4104302555236461E-5</c:v>
                </c:pt>
                <c:pt idx="7901">
                  <c:v>6.5912956816136252E-17</c:v>
                </c:pt>
                <c:pt idx="7902">
                  <c:v>1.4884104707766801E-47</c:v>
                </c:pt>
                <c:pt idx="7903">
                  <c:v>1.3487181790697617E-229</c:v>
                </c:pt>
                <c:pt idx="7904">
                  <c:v>1.4163922823429094E-9</c:v>
                </c:pt>
                <c:pt idx="7905">
                  <c:v>0.11466930585689634</c:v>
                </c:pt>
                <c:pt idx="7906">
                  <c:v>2.070506156233711E-6</c:v>
                </c:pt>
                <c:pt idx="7907">
                  <c:v>7.8776643546037788E-9</c:v>
                </c:pt>
                <c:pt idx="7908">
                  <c:v>2.5719741697335119E-40</c:v>
                </c:pt>
                <c:pt idx="7909">
                  <c:v>2.4197005878483187E-37</c:v>
                </c:pt>
                <c:pt idx="7910">
                  <c:v>9.3830253969831303E-30</c:v>
                </c:pt>
                <c:pt idx="7911">
                  <c:v>9.2234219181827795E-2</c:v>
                </c:pt>
                <c:pt idx="7912">
                  <c:v>1.4691660722631099E-10</c:v>
                </c:pt>
                <c:pt idx="7913">
                  <c:v>1.2695246547166577E-188</c:v>
                </c:pt>
                <c:pt idx="7914">
                  <c:v>4.0928709404360569E-18</c:v>
                </c:pt>
                <c:pt idx="7915">
                  <c:v>7.9412304228849972E-11</c:v>
                </c:pt>
                <c:pt idx="7916">
                  <c:v>2.8094897257139586E-18</c:v>
                </c:pt>
                <c:pt idx="7917">
                  <c:v>2.4933419343126488E-30</c:v>
                </c:pt>
                <c:pt idx="7918">
                  <c:v>2.6375819474351587E-64</c:v>
                </c:pt>
                <c:pt idx="7919">
                  <c:v>5.6018345582702272E-51</c:v>
                </c:pt>
                <c:pt idx="7920">
                  <c:v>4.1364949789558183E-188</c:v>
                </c:pt>
                <c:pt idx="7921">
                  <c:v>2.2731025978765673E-25</c:v>
                </c:pt>
                <c:pt idx="7922">
                  <c:v>2.9115426986500199E-19</c:v>
                </c:pt>
                <c:pt idx="7923">
                  <c:v>8.2031335431208598E-43</c:v>
                </c:pt>
                <c:pt idx="7924">
                  <c:v>1.4933720247311645E-6</c:v>
                </c:pt>
                <c:pt idx="7925">
                  <c:v>9.9325781427685628E-87</c:v>
                </c:pt>
                <c:pt idx="7926">
                  <c:v>6.5749978306391165E-4</c:v>
                </c:pt>
                <c:pt idx="7927">
                  <c:v>4.2968754854514663E-13</c:v>
                </c:pt>
                <c:pt idx="7928">
                  <c:v>6.380158559462749E-158</c:v>
                </c:pt>
                <c:pt idx="7929">
                  <c:v>5.2889184433914751E-34</c:v>
                </c:pt>
                <c:pt idx="7930">
                  <c:v>7.7519432685869061E-49</c:v>
                </c:pt>
                <c:pt idx="7931">
                  <c:v>6.4505727230723195E-26</c:v>
                </c:pt>
                <c:pt idx="7932">
                  <c:v>3.3663514154355563E-7</c:v>
                </c:pt>
                <c:pt idx="7933">
                  <c:v>5.6137364889987459E-28</c:v>
                </c:pt>
                <c:pt idx="7934">
                  <c:v>2.0823210261171366E-12</c:v>
                </c:pt>
                <c:pt idx="7935">
                  <c:v>3.4229334624519212E-12</c:v>
                </c:pt>
                <c:pt idx="7936">
                  <c:v>0</c:v>
                </c:pt>
                <c:pt idx="7937">
                  <c:v>5.0375161619650906E-14</c:v>
                </c:pt>
                <c:pt idx="7938">
                  <c:v>0</c:v>
                </c:pt>
                <c:pt idx="7939">
                  <c:v>7.9740851171253489E-76</c:v>
                </c:pt>
                <c:pt idx="7940">
                  <c:v>1.1786085805168855E-57</c:v>
                </c:pt>
                <c:pt idx="7941">
                  <c:v>1.9863942692237961E-35</c:v>
                </c:pt>
                <c:pt idx="7942">
                  <c:v>0.12683740683552977</c:v>
                </c:pt>
                <c:pt idx="7943">
                  <c:v>3.1947617946087269E-2</c:v>
                </c:pt>
                <c:pt idx="7944">
                  <c:v>1.5006579192263066E-5</c:v>
                </c:pt>
                <c:pt idx="7945">
                  <c:v>4.8661907135836968E-58</c:v>
                </c:pt>
                <c:pt idx="7946">
                  <c:v>4.6183628354759583E-11</c:v>
                </c:pt>
                <c:pt idx="7947">
                  <c:v>3.0139492440382803E-9</c:v>
                </c:pt>
                <c:pt idx="7948">
                  <c:v>1.8890303056854662E-76</c:v>
                </c:pt>
                <c:pt idx="7949">
                  <c:v>5.8557370454814145E-37</c:v>
                </c:pt>
                <c:pt idx="7950">
                  <c:v>3.4356036575139601E-9</c:v>
                </c:pt>
                <c:pt idx="7951">
                  <c:v>2.8581900405443524E-68</c:v>
                </c:pt>
                <c:pt idx="7952">
                  <c:v>1.1503489587769027E-2</c:v>
                </c:pt>
                <c:pt idx="7953">
                  <c:v>7.918665635333548E-2</c:v>
                </c:pt>
                <c:pt idx="7954">
                  <c:v>9.8547012685504429E-139</c:v>
                </c:pt>
                <c:pt idx="7955">
                  <c:v>8.780928652930228E-4</c:v>
                </c:pt>
                <c:pt idx="7956">
                  <c:v>1.4762330963571508E-152</c:v>
                </c:pt>
                <c:pt idx="7957">
                  <c:v>2.9608786347847502E-2</c:v>
                </c:pt>
                <c:pt idx="7958">
                  <c:v>4.3018579944779963E-44</c:v>
                </c:pt>
                <c:pt idx="7959">
                  <c:v>9.200075504620655E-8</c:v>
                </c:pt>
                <c:pt idx="7960">
                  <c:v>1.8610894535238294E-2</c:v>
                </c:pt>
                <c:pt idx="7961">
                  <c:v>5.1713040206540405E-29</c:v>
                </c:pt>
                <c:pt idx="7962">
                  <c:v>9.9420381793031E-66</c:v>
                </c:pt>
                <c:pt idx="7963">
                  <c:v>0</c:v>
                </c:pt>
                <c:pt idx="7964">
                  <c:v>1.4213929197392766E-8</c:v>
                </c:pt>
                <c:pt idx="7965">
                  <c:v>0.12307778446482272</c:v>
                </c:pt>
                <c:pt idx="7966">
                  <c:v>0</c:v>
                </c:pt>
                <c:pt idx="7967">
                  <c:v>1.0940212448057386E-13</c:v>
                </c:pt>
                <c:pt idx="7968">
                  <c:v>1.2962415578359169E-17</c:v>
                </c:pt>
                <c:pt idx="7969">
                  <c:v>4.7034675278774759E-28</c:v>
                </c:pt>
                <c:pt idx="7970">
                  <c:v>2.3947880729261203E-33</c:v>
                </c:pt>
                <c:pt idx="7971">
                  <c:v>3.6139615228463776E-79</c:v>
                </c:pt>
                <c:pt idx="7972">
                  <c:v>0</c:v>
                </c:pt>
                <c:pt idx="7973">
                  <c:v>2.8243622840690264E-155</c:v>
                </c:pt>
                <c:pt idx="7974">
                  <c:v>3.7279102828997955E-4</c:v>
                </c:pt>
                <c:pt idx="7975">
                  <c:v>1.4698052712074075E-14</c:v>
                </c:pt>
                <c:pt idx="7976">
                  <c:v>1.920319851735578E-43</c:v>
                </c:pt>
                <c:pt idx="7977">
                  <c:v>6.2623153220404775E-5</c:v>
                </c:pt>
                <c:pt idx="7978">
                  <c:v>1.0576832190218088E-64</c:v>
                </c:pt>
                <c:pt idx="7979">
                  <c:v>3.2070541014661337E-10</c:v>
                </c:pt>
                <c:pt idx="7980">
                  <c:v>1.4340041765177684E-112</c:v>
                </c:pt>
                <c:pt idx="7981">
                  <c:v>5.5516254990765226E-44</c:v>
                </c:pt>
                <c:pt idx="7982">
                  <c:v>5.3789810864931356E-2</c:v>
                </c:pt>
                <c:pt idx="7983">
                  <c:v>1.8708094536651964E-2</c:v>
                </c:pt>
                <c:pt idx="7984">
                  <c:v>8.3935593104797217E-123</c:v>
                </c:pt>
                <c:pt idx="7985">
                  <c:v>2.1465315426268044E-2</c:v>
                </c:pt>
                <c:pt idx="7986">
                  <c:v>1.3160864813702902E-24</c:v>
                </c:pt>
                <c:pt idx="7987">
                  <c:v>8.6555696457650781E-34</c:v>
                </c:pt>
                <c:pt idx="7988">
                  <c:v>1.6080925707371259E-25</c:v>
                </c:pt>
                <c:pt idx="7989">
                  <c:v>1.4372512709877386E-14</c:v>
                </c:pt>
                <c:pt idx="7990">
                  <c:v>7.6386886449630409E-4</c:v>
                </c:pt>
                <c:pt idx="7991">
                  <c:v>7.4507575743026168E-73</c:v>
                </c:pt>
                <c:pt idx="7992">
                  <c:v>2.0926227268882315E-31</c:v>
                </c:pt>
                <c:pt idx="7993">
                  <c:v>1.0658511885112696E-91</c:v>
                </c:pt>
                <c:pt idx="7994">
                  <c:v>0.10251857343973282</c:v>
                </c:pt>
                <c:pt idx="7995">
                  <c:v>3.5074301731017449E-65</c:v>
                </c:pt>
                <c:pt idx="7996">
                  <c:v>1.9083271399488349E-16</c:v>
                </c:pt>
                <c:pt idx="7997">
                  <c:v>1.3099357611412419E-22</c:v>
                </c:pt>
                <c:pt idx="7998">
                  <c:v>3.0856968598466515E-3</c:v>
                </c:pt>
                <c:pt idx="7999">
                  <c:v>3.08995547928442E-62</c:v>
                </c:pt>
                <c:pt idx="8000">
                  <c:v>0.13042477252559964</c:v>
                </c:pt>
                <c:pt idx="8001">
                  <c:v>2.3968257917404974E-80</c:v>
                </c:pt>
                <c:pt idx="8002">
                  <c:v>2.1680398170558488E-5</c:v>
                </c:pt>
                <c:pt idx="8003">
                  <c:v>9.4436108673425301E-32</c:v>
                </c:pt>
                <c:pt idx="8004">
                  <c:v>1.7462469369943465E-13</c:v>
                </c:pt>
                <c:pt idx="8005">
                  <c:v>3.8168200367228859E-41</c:v>
                </c:pt>
                <c:pt idx="8006">
                  <c:v>6.1556432718170399E-10</c:v>
                </c:pt>
                <c:pt idx="8007">
                  <c:v>1.0327210142474465E-97</c:v>
                </c:pt>
                <c:pt idx="8008">
                  <c:v>6.0559190818932815E-89</c:v>
                </c:pt>
                <c:pt idx="8009">
                  <c:v>3.5385644075129112E-8</c:v>
                </c:pt>
                <c:pt idx="8010">
                  <c:v>2.6071553648510776E-21</c:v>
                </c:pt>
                <c:pt idx="8011">
                  <c:v>0</c:v>
                </c:pt>
                <c:pt idx="8012">
                  <c:v>9.517481442041855E-97</c:v>
                </c:pt>
                <c:pt idx="8013">
                  <c:v>8.9325859879360713E-3</c:v>
                </c:pt>
                <c:pt idx="8014">
                  <c:v>6.5324715498840971E-79</c:v>
                </c:pt>
                <c:pt idx="8015">
                  <c:v>1.128298145302459E-4</c:v>
                </c:pt>
                <c:pt idx="8016">
                  <c:v>1.4027528109043419E-69</c:v>
                </c:pt>
                <c:pt idx="8017">
                  <c:v>6.5113165067761295E-19</c:v>
                </c:pt>
                <c:pt idx="8018">
                  <c:v>1.4837560460106835E-6</c:v>
                </c:pt>
                <c:pt idx="8019">
                  <c:v>4.1211324791685044E-84</c:v>
                </c:pt>
                <c:pt idx="8020">
                  <c:v>3.462561651043438E-2</c:v>
                </c:pt>
                <c:pt idx="8021">
                  <c:v>3.1658182934507073E-9</c:v>
                </c:pt>
                <c:pt idx="8022">
                  <c:v>5.3951343479546866E-7</c:v>
                </c:pt>
                <c:pt idx="8023">
                  <c:v>8.9757336702655399E-2</c:v>
                </c:pt>
                <c:pt idx="8024">
                  <c:v>4.868986875747842E-23</c:v>
                </c:pt>
                <c:pt idx="8025">
                  <c:v>2.8745506798518727E-2</c:v>
                </c:pt>
                <c:pt idx="8026">
                  <c:v>3.9866252003057524E-52</c:v>
                </c:pt>
                <c:pt idx="8027">
                  <c:v>1.6011279988095926E-18</c:v>
                </c:pt>
                <c:pt idx="8028">
                  <c:v>1.1770531898878069E-78</c:v>
                </c:pt>
                <c:pt idx="8029">
                  <c:v>3.8644647600817194E-29</c:v>
                </c:pt>
                <c:pt idx="8030">
                  <c:v>1.1567519695358109E-175</c:v>
                </c:pt>
                <c:pt idx="8031">
                  <c:v>1.0304158674516743E-5</c:v>
                </c:pt>
                <c:pt idx="8032">
                  <c:v>6.9077870634544196E-151</c:v>
                </c:pt>
                <c:pt idx="8033">
                  <c:v>2.3131216285750507E-15</c:v>
                </c:pt>
                <c:pt idx="8034">
                  <c:v>1.9366526955064608E-31</c:v>
                </c:pt>
                <c:pt idx="8035">
                  <c:v>5.7467188876914258E-142</c:v>
                </c:pt>
                <c:pt idx="8036">
                  <c:v>1.3835459753292121E-43</c:v>
                </c:pt>
                <c:pt idx="8037">
                  <c:v>0</c:v>
                </c:pt>
                <c:pt idx="8038">
                  <c:v>1.5642726470769085E-4</c:v>
                </c:pt>
                <c:pt idx="8039">
                  <c:v>1.2878451253285222E-207</c:v>
                </c:pt>
                <c:pt idx="8040">
                  <c:v>3.8158271233232729E-12</c:v>
                </c:pt>
                <c:pt idx="8041">
                  <c:v>9.1039070205676011E-109</c:v>
                </c:pt>
                <c:pt idx="8042">
                  <c:v>1.059491563384307E-41</c:v>
                </c:pt>
                <c:pt idx="8043">
                  <c:v>3.5132057520699495E-4</c:v>
                </c:pt>
                <c:pt idx="8044">
                  <c:v>9.0464220176034937E-61</c:v>
                </c:pt>
                <c:pt idx="8045">
                  <c:v>3.0133004111376571E-45</c:v>
                </c:pt>
                <c:pt idx="8046">
                  <c:v>1.9217542625775541E-57</c:v>
                </c:pt>
                <c:pt idx="8047">
                  <c:v>4.2151059234478551E-50</c:v>
                </c:pt>
                <c:pt idx="8048">
                  <c:v>4.4604344126363649E-7</c:v>
                </c:pt>
                <c:pt idx="8049">
                  <c:v>1.8015956902931444E-18</c:v>
                </c:pt>
                <c:pt idx="8050">
                  <c:v>2.8600966294028121E-63</c:v>
                </c:pt>
                <c:pt idx="8051">
                  <c:v>7.4552806170802717E-37</c:v>
                </c:pt>
                <c:pt idx="8052">
                  <c:v>1.6284278349272148E-159</c:v>
                </c:pt>
                <c:pt idx="8053">
                  <c:v>7.933579586333001E-243</c:v>
                </c:pt>
                <c:pt idx="8054">
                  <c:v>7.1757464412120662E-236</c:v>
                </c:pt>
                <c:pt idx="8055">
                  <c:v>8.6196193923814984E-7</c:v>
                </c:pt>
                <c:pt idx="8056">
                  <c:v>3.8196760907804473E-9</c:v>
                </c:pt>
                <c:pt idx="8057">
                  <c:v>1.3609972710152534E-19</c:v>
                </c:pt>
                <c:pt idx="8058">
                  <c:v>3.087445403043058E-69</c:v>
                </c:pt>
                <c:pt idx="8059">
                  <c:v>3.1662440907771939E-50</c:v>
                </c:pt>
                <c:pt idx="8060">
                  <c:v>1.7477808727657754E-2</c:v>
                </c:pt>
                <c:pt idx="8061">
                  <c:v>6.43718063116413E-2</c:v>
                </c:pt>
                <c:pt idx="8062">
                  <c:v>6.4709606958611318E-7</c:v>
                </c:pt>
                <c:pt idx="8063">
                  <c:v>5.4124907515298619E-44</c:v>
                </c:pt>
                <c:pt idx="8064">
                  <c:v>7.7813114221790391E-259</c:v>
                </c:pt>
                <c:pt idx="8065">
                  <c:v>4.6405790361790087E-9</c:v>
                </c:pt>
                <c:pt idx="8066">
                  <c:v>5.8622837797773477E-40</c:v>
                </c:pt>
                <c:pt idx="8067">
                  <c:v>1.2929473858302536E-40</c:v>
                </c:pt>
                <c:pt idx="8068">
                  <c:v>6.0344168744005044E-26</c:v>
                </c:pt>
                <c:pt idx="8069">
                  <c:v>1.1626261738464108E-10</c:v>
                </c:pt>
                <c:pt idx="8070">
                  <c:v>7.6581252579928679E-267</c:v>
                </c:pt>
                <c:pt idx="8071">
                  <c:v>2.7914307211490134E-52</c:v>
                </c:pt>
                <c:pt idx="8072">
                  <c:v>2.5272750774317724E-53</c:v>
                </c:pt>
                <c:pt idx="8073">
                  <c:v>6.1117951004578485E-39</c:v>
                </c:pt>
                <c:pt idx="8074">
                  <c:v>9.7269797084638972E-131</c:v>
                </c:pt>
                <c:pt idx="8075">
                  <c:v>1.2244095231553533E-87</c:v>
                </c:pt>
                <c:pt idx="8076">
                  <c:v>6.1092641191506485E-50</c:v>
                </c:pt>
                <c:pt idx="8077">
                  <c:v>2.2902654211794069E-43</c:v>
                </c:pt>
                <c:pt idx="8078">
                  <c:v>4.1700695796283625E-2</c:v>
                </c:pt>
                <c:pt idx="8079">
                  <c:v>9.061783077804622E-43</c:v>
                </c:pt>
                <c:pt idx="8080">
                  <c:v>2.6524113348136298E-164</c:v>
                </c:pt>
                <c:pt idx="8081">
                  <c:v>7.3463921024422828E-21</c:v>
                </c:pt>
                <c:pt idx="8082">
                  <c:v>3.6535055471010876E-16</c:v>
                </c:pt>
                <c:pt idx="8083">
                  <c:v>1.4458337486978807E-63</c:v>
                </c:pt>
                <c:pt idx="8084">
                  <c:v>4.111236583966978E-3</c:v>
                </c:pt>
                <c:pt idx="8085">
                  <c:v>1.2097389007804044E-144</c:v>
                </c:pt>
                <c:pt idx="8086">
                  <c:v>2.2251881294917382E-8</c:v>
                </c:pt>
                <c:pt idx="8087">
                  <c:v>5.4235986976604719E-244</c:v>
                </c:pt>
                <c:pt idx="8088">
                  <c:v>2.2315282985020772E-40</c:v>
                </c:pt>
                <c:pt idx="8089">
                  <c:v>1.0228517838384684E-2</c:v>
                </c:pt>
                <c:pt idx="8090">
                  <c:v>9.7471091180144261E-302</c:v>
                </c:pt>
                <c:pt idx="8091">
                  <c:v>5.8004933593436072E-14</c:v>
                </c:pt>
                <c:pt idx="8092">
                  <c:v>8.84111852255696E-19</c:v>
                </c:pt>
                <c:pt idx="8093">
                  <c:v>7.0774006764513498E-94</c:v>
                </c:pt>
                <c:pt idx="8094">
                  <c:v>3.9570913985066021E-47</c:v>
                </c:pt>
                <c:pt idx="8095">
                  <c:v>2.2371266497767185E-127</c:v>
                </c:pt>
                <c:pt idx="8096">
                  <c:v>8.5119620894045701E-42</c:v>
                </c:pt>
                <c:pt idx="8097">
                  <c:v>1.2163372323289858E-10</c:v>
                </c:pt>
                <c:pt idx="8098">
                  <c:v>5.5511211339968719E-48</c:v>
                </c:pt>
                <c:pt idx="8099">
                  <c:v>1.2144517096042349E-22</c:v>
                </c:pt>
                <c:pt idx="8100">
                  <c:v>4.9654432335991927E-190</c:v>
                </c:pt>
                <c:pt idx="8101">
                  <c:v>3.0563480281609295E-5</c:v>
                </c:pt>
                <c:pt idx="8102">
                  <c:v>3.3780946649136623E-24</c:v>
                </c:pt>
                <c:pt idx="8103">
                  <c:v>5.7718822004512824E-4</c:v>
                </c:pt>
                <c:pt idx="8104">
                  <c:v>1.199269297217061E-160</c:v>
                </c:pt>
                <c:pt idx="8105">
                  <c:v>1.6992345069373654E-8</c:v>
                </c:pt>
                <c:pt idx="8106">
                  <c:v>1.1537716063605687E-154</c:v>
                </c:pt>
                <c:pt idx="8107">
                  <c:v>3.5278271007825263E-26</c:v>
                </c:pt>
                <c:pt idx="8108">
                  <c:v>9.0949456638774076E-48</c:v>
                </c:pt>
                <c:pt idx="8109">
                  <c:v>2.036819007518109E-21</c:v>
                </c:pt>
                <c:pt idx="8110">
                  <c:v>4.5526397980594051E-15</c:v>
                </c:pt>
                <c:pt idx="8111">
                  <c:v>1.834812352331131E-144</c:v>
                </c:pt>
                <c:pt idx="8112">
                  <c:v>7.1979594717447531E-186</c:v>
                </c:pt>
                <c:pt idx="8113">
                  <c:v>4.0395284602696849E-39</c:v>
                </c:pt>
                <c:pt idx="8114">
                  <c:v>4.2414949053520658E-23</c:v>
                </c:pt>
                <c:pt idx="8115">
                  <c:v>1.7994403317057164E-119</c:v>
                </c:pt>
                <c:pt idx="8116">
                  <c:v>5.9819501488926694E-199</c:v>
                </c:pt>
                <c:pt idx="8117">
                  <c:v>2.2019370127478525E-45</c:v>
                </c:pt>
                <c:pt idx="8118">
                  <c:v>3.2109214308128836E-96</c:v>
                </c:pt>
                <c:pt idx="8119">
                  <c:v>2.5508247528278235E-20</c:v>
                </c:pt>
                <c:pt idx="8120">
                  <c:v>5.6799692852667313E-66</c:v>
                </c:pt>
                <c:pt idx="8121">
                  <c:v>4.0828268670068096E-3</c:v>
                </c:pt>
                <c:pt idx="8122">
                  <c:v>1.3892694748334752E-65</c:v>
                </c:pt>
                <c:pt idx="8123">
                  <c:v>3.1820826507364036E-28</c:v>
                </c:pt>
                <c:pt idx="8124">
                  <c:v>1.1041973666549804E-57</c:v>
                </c:pt>
                <c:pt idx="8125">
                  <c:v>3.1471573501721456E-127</c:v>
                </c:pt>
                <c:pt idx="8126">
                  <c:v>1.0836243064515242E-48</c:v>
                </c:pt>
                <c:pt idx="8127">
                  <c:v>0.12307778446482272</c:v>
                </c:pt>
                <c:pt idx="8128">
                  <c:v>8.9872866897969337E-3</c:v>
                </c:pt>
                <c:pt idx="8129">
                  <c:v>2.1945037269895123E-38</c:v>
                </c:pt>
                <c:pt idx="8130">
                  <c:v>7.7453899395587427E-123</c:v>
                </c:pt>
                <c:pt idx="8131">
                  <c:v>1.3365064241847903E-4</c:v>
                </c:pt>
                <c:pt idx="8132">
                  <c:v>3.1906884075164574E-20</c:v>
                </c:pt>
                <c:pt idx="8133">
                  <c:v>4.220373606482473E-6</c:v>
                </c:pt>
                <c:pt idx="8134">
                  <c:v>5.8969685182108036E-6</c:v>
                </c:pt>
                <c:pt idx="8135">
                  <c:v>4.486823280591172E-6</c:v>
                </c:pt>
                <c:pt idx="8136">
                  <c:v>9.4457477751886356E-19</c:v>
                </c:pt>
                <c:pt idx="8137">
                  <c:v>1.090617153531785E-9</c:v>
                </c:pt>
                <c:pt idx="8138">
                  <c:v>8.7367854578483637E-13</c:v>
                </c:pt>
                <c:pt idx="8139">
                  <c:v>3.2918106581638442E-14</c:v>
                </c:pt>
                <c:pt idx="8140">
                  <c:v>2.3549473868018921E-159</c:v>
                </c:pt>
                <c:pt idx="8141">
                  <c:v>1.0381213034957185E-2</c:v>
                </c:pt>
                <c:pt idx="8142">
                  <c:v>5.9415549369499709E-55</c:v>
                </c:pt>
                <c:pt idx="8143">
                  <c:v>3.3744581885411962E-20</c:v>
                </c:pt>
                <c:pt idx="8144">
                  <c:v>5.0136890416949381E-4</c:v>
                </c:pt>
                <c:pt idx="8145">
                  <c:v>3.2995334584344281E-37</c:v>
                </c:pt>
                <c:pt idx="8146">
                  <c:v>8.9964918221934864E-2</c:v>
                </c:pt>
                <c:pt idx="8147">
                  <c:v>3.5016287871020022E-17</c:v>
                </c:pt>
                <c:pt idx="8148">
                  <c:v>3.1439893910016915E-171</c:v>
                </c:pt>
                <c:pt idx="8149">
                  <c:v>6.0764795938310877E-3</c:v>
                </c:pt>
                <c:pt idx="8150">
                  <c:v>8.2523096648601378E-86</c:v>
                </c:pt>
                <c:pt idx="8151">
                  <c:v>1.5878736226537513E-110</c:v>
                </c:pt>
                <c:pt idx="8152">
                  <c:v>3.2976715877231652E-7</c:v>
                </c:pt>
                <c:pt idx="8153">
                  <c:v>5.7882979128189786E-152</c:v>
                </c:pt>
                <c:pt idx="8154">
                  <c:v>2.8613468558796554E-2</c:v>
                </c:pt>
                <c:pt idx="8155">
                  <c:v>2.524826643781741E-46</c:v>
                </c:pt>
                <c:pt idx="8156">
                  <c:v>1.104000310918871E-232</c:v>
                </c:pt>
                <c:pt idx="8157">
                  <c:v>1.8955003274470192E-37</c:v>
                </c:pt>
                <c:pt idx="8158">
                  <c:v>1.1547851828648772E-51</c:v>
                </c:pt>
                <c:pt idx="8159">
                  <c:v>6.4009236445277205E-3</c:v>
                </c:pt>
                <c:pt idx="8160">
                  <c:v>2.1676327175388787E-82</c:v>
                </c:pt>
                <c:pt idx="8161">
                  <c:v>0.12250358238581374</c:v>
                </c:pt>
                <c:pt idx="8162">
                  <c:v>3.5168371522313673E-108</c:v>
                </c:pt>
                <c:pt idx="8163">
                  <c:v>7.4471310542765872E-7</c:v>
                </c:pt>
                <c:pt idx="8164">
                  <c:v>2.3671118525885236E-15</c:v>
                </c:pt>
                <c:pt idx="8165">
                  <c:v>9.5264248659340831E-11</c:v>
                </c:pt>
                <c:pt idx="8166">
                  <c:v>5.9586026402614091E-68</c:v>
                </c:pt>
                <c:pt idx="8167">
                  <c:v>1.554347690705962E-53</c:v>
                </c:pt>
                <c:pt idx="8168">
                  <c:v>3.6180074953842695E-171</c:v>
                </c:pt>
                <c:pt idx="8169">
                  <c:v>4.8046078245287658E-70</c:v>
                </c:pt>
                <c:pt idx="8170">
                  <c:v>1.5962771372218546E-15</c:v>
                </c:pt>
                <c:pt idx="8171">
                  <c:v>4.4885086178456581E-53</c:v>
                </c:pt>
                <c:pt idx="8172">
                  <c:v>3.0305784983521609E-166</c:v>
                </c:pt>
                <c:pt idx="8173">
                  <c:v>3.089154110120644E-9</c:v>
                </c:pt>
                <c:pt idx="8174">
                  <c:v>1.0635189908328855E-208</c:v>
                </c:pt>
                <c:pt idx="8175">
                  <c:v>9.3830253969831303E-30</c:v>
                </c:pt>
                <c:pt idx="8176">
                  <c:v>6.2739578776954551E-17</c:v>
                </c:pt>
                <c:pt idx="8177">
                  <c:v>1.3466301308932592E-9</c:v>
                </c:pt>
                <c:pt idx="8178">
                  <c:v>1.8330768526304374E-194</c:v>
                </c:pt>
                <c:pt idx="8179">
                  <c:v>3.8065694726829732E-2</c:v>
                </c:pt>
                <c:pt idx="8180">
                  <c:v>8.8495668255690675E-18</c:v>
                </c:pt>
                <c:pt idx="8181">
                  <c:v>7.323607856040879E-87</c:v>
                </c:pt>
                <c:pt idx="8182">
                  <c:v>1.1023154256176849E-161</c:v>
                </c:pt>
                <c:pt idx="8183">
                  <c:v>9.8751947032639193E-31</c:v>
                </c:pt>
                <c:pt idx="8184">
                  <c:v>6.6201880570820444E-35</c:v>
                </c:pt>
                <c:pt idx="8185">
                  <c:v>6.5462223707990642E-48</c:v>
                </c:pt>
                <c:pt idx="8186">
                  <c:v>1.4956560671905747E-10</c:v>
                </c:pt>
                <c:pt idx="8187">
                  <c:v>0.13259655861015054</c:v>
                </c:pt>
                <c:pt idx="8188">
                  <c:v>2.6318644423921529E-2</c:v>
                </c:pt>
                <c:pt idx="8189">
                  <c:v>1.3612562012978756E-5</c:v>
                </c:pt>
                <c:pt idx="8190">
                  <c:v>0</c:v>
                </c:pt>
                <c:pt idx="8191">
                  <c:v>1.3563882888623815E-33</c:v>
                </c:pt>
                <c:pt idx="8192">
                  <c:v>4.5387966908785777E-79</c:v>
                </c:pt>
                <c:pt idx="8193">
                  <c:v>8.3312486637732266E-12</c:v>
                </c:pt>
                <c:pt idx="8194">
                  <c:v>1.0239505139044812E-109</c:v>
                </c:pt>
                <c:pt idx="8195">
                  <c:v>1.4929249232455122E-254</c:v>
                </c:pt>
                <c:pt idx="8196">
                  <c:v>9.7864382256343052E-4</c:v>
                </c:pt>
                <c:pt idx="8197">
                  <c:v>8.6726094847251007E-5</c:v>
                </c:pt>
                <c:pt idx="8198">
                  <c:v>1.241662619743222E-235</c:v>
                </c:pt>
                <c:pt idx="8199">
                  <c:v>6.2051737470670359E-128</c:v>
                </c:pt>
                <c:pt idx="8200">
                  <c:v>6.5079045539630399E-81</c:v>
                </c:pt>
                <c:pt idx="8201">
                  <c:v>2.983007359049633E-179</c:v>
                </c:pt>
                <c:pt idx="8202">
                  <c:v>6.7425553467760951E-46</c:v>
                </c:pt>
                <c:pt idx="8203">
                  <c:v>7.6289137427353013E-59</c:v>
                </c:pt>
                <c:pt idx="8204">
                  <c:v>0</c:v>
                </c:pt>
                <c:pt idx="8205">
                  <c:v>1.1051306401992133E-5</c:v>
                </c:pt>
                <c:pt idx="8206">
                  <c:v>7.4276525590165571E-104</c:v>
                </c:pt>
                <c:pt idx="8207">
                  <c:v>2.3015965634495289E-125</c:v>
                </c:pt>
                <c:pt idx="8208">
                  <c:v>5.3056774217953834E-305</c:v>
                </c:pt>
                <c:pt idx="8209">
                  <c:v>8.0665476679268336E-7</c:v>
                </c:pt>
                <c:pt idx="8210">
                  <c:v>2.0340810909494023E-144</c:v>
                </c:pt>
                <c:pt idx="8211">
                  <c:v>1.944670678913905E-35</c:v>
                </c:pt>
                <c:pt idx="8212">
                  <c:v>2.1251377858111591E-2</c:v>
                </c:pt>
                <c:pt idx="8213">
                  <c:v>5.1488316386059474E-81</c:v>
                </c:pt>
                <c:pt idx="8214">
                  <c:v>0.12083593436551625</c:v>
                </c:pt>
                <c:pt idx="8215">
                  <c:v>0.10517992463901325</c:v>
                </c:pt>
                <c:pt idx="8216">
                  <c:v>5.3790273959891867E-102</c:v>
                </c:pt>
                <c:pt idx="8217">
                  <c:v>0.10620574420922212</c:v>
                </c:pt>
                <c:pt idx="8218">
                  <c:v>0</c:v>
                </c:pt>
                <c:pt idx="8219">
                  <c:v>1.0693392894811329E-96</c:v>
                </c:pt>
                <c:pt idx="8220">
                  <c:v>3.9496671013349218E-31</c:v>
                </c:pt>
                <c:pt idx="8221">
                  <c:v>1.6075272545820612E-3</c:v>
                </c:pt>
                <c:pt idx="8222">
                  <c:v>2.2081940787544215E-8</c:v>
                </c:pt>
                <c:pt idx="8223">
                  <c:v>3.0799532179662214E-13</c:v>
                </c:pt>
                <c:pt idx="8224">
                  <c:v>2.7081347859386652E-47</c:v>
                </c:pt>
                <c:pt idx="8225">
                  <c:v>9.3486911870039619E-3</c:v>
                </c:pt>
                <c:pt idx="8226">
                  <c:v>0.13077941288486175</c:v>
                </c:pt>
                <c:pt idx="8227">
                  <c:v>0.12776565047685953</c:v>
                </c:pt>
                <c:pt idx="8228">
                  <c:v>7.9097557553000994E-42</c:v>
                </c:pt>
                <c:pt idx="8229">
                  <c:v>1.8965405095763454E-25</c:v>
                </c:pt>
                <c:pt idx="8230">
                  <c:v>1.3571817604328044E-37</c:v>
                </c:pt>
                <c:pt idx="8231">
                  <c:v>3.6111268620609372E-38</c:v>
                </c:pt>
                <c:pt idx="8232">
                  <c:v>4.0678776781704613E-6</c:v>
                </c:pt>
                <c:pt idx="8233">
                  <c:v>3.2082075484296343E-125</c:v>
                </c:pt>
                <c:pt idx="8234">
                  <c:v>1.6054679650756315E-54</c:v>
                </c:pt>
                <c:pt idx="8235">
                  <c:v>0.13275831795572313</c:v>
                </c:pt>
                <c:pt idx="8236">
                  <c:v>1.5274034086252585E-9</c:v>
                </c:pt>
                <c:pt idx="8237">
                  <c:v>3.5879837184295438E-31</c:v>
                </c:pt>
                <c:pt idx="8238">
                  <c:v>2.8851829789067394E-80</c:v>
                </c:pt>
                <c:pt idx="8239">
                  <c:v>2.3658014621691991E-4</c:v>
                </c:pt>
                <c:pt idx="8240">
                  <c:v>2.1572470988204581E-2</c:v>
                </c:pt>
                <c:pt idx="8241">
                  <c:v>2.1407859090804773E-307</c:v>
                </c:pt>
                <c:pt idx="8242">
                  <c:v>2.5964946958358802E-10</c:v>
                </c:pt>
                <c:pt idx="8243">
                  <c:v>7.8869140248243299E-59</c:v>
                </c:pt>
                <c:pt idx="8244">
                  <c:v>3.6053200954188472E-2</c:v>
                </c:pt>
                <c:pt idx="8245">
                  <c:v>9.200075504620655E-8</c:v>
                </c:pt>
                <c:pt idx="8246">
                  <c:v>1.702616611167488E-28</c:v>
                </c:pt>
                <c:pt idx="8247">
                  <c:v>5.5544994702375676E-11</c:v>
                </c:pt>
                <c:pt idx="8248">
                  <c:v>1.428243546886694E-44</c:v>
                </c:pt>
                <c:pt idx="8249">
                  <c:v>2.2088289139965266E-265</c:v>
                </c:pt>
                <c:pt idx="8250">
                  <c:v>1.1725652597792324E-115</c:v>
                </c:pt>
                <c:pt idx="8251">
                  <c:v>1.1150737524531131E-76</c:v>
                </c:pt>
                <c:pt idx="8252">
                  <c:v>0.12048942681202786</c:v>
                </c:pt>
                <c:pt idx="8253">
                  <c:v>3.0394662304269737E-5</c:v>
                </c:pt>
                <c:pt idx="8254">
                  <c:v>1.3147634769941406E-14</c:v>
                </c:pt>
                <c:pt idx="8255">
                  <c:v>0.12382024845480158</c:v>
                </c:pt>
                <c:pt idx="8256">
                  <c:v>2.5551248582233692E-170</c:v>
                </c:pt>
                <c:pt idx="8257">
                  <c:v>8.5739010122006687E-79</c:v>
                </c:pt>
                <c:pt idx="8258">
                  <c:v>6.968904315798751E-104</c:v>
                </c:pt>
                <c:pt idx="8259">
                  <c:v>1.8804953402715274E-2</c:v>
                </c:pt>
                <c:pt idx="8260">
                  <c:v>1.3462093537471071E-169</c:v>
                </c:pt>
                <c:pt idx="8261">
                  <c:v>5.3501102832817823E-16</c:v>
                </c:pt>
                <c:pt idx="8262">
                  <c:v>2.2024576252093314E-13</c:v>
                </c:pt>
                <c:pt idx="8263">
                  <c:v>1.9267231280839963E-5</c:v>
                </c:pt>
                <c:pt idx="8264">
                  <c:v>4.0079519679558203E-14</c:v>
                </c:pt>
                <c:pt idx="8265">
                  <c:v>7.8270414214052267E-5</c:v>
                </c:pt>
                <c:pt idx="8266">
                  <c:v>1.6948346837205294E-115</c:v>
                </c:pt>
                <c:pt idx="8267">
                  <c:v>4.9360083166612502E-26</c:v>
                </c:pt>
                <c:pt idx="8268">
                  <c:v>1.7793089559203211E-129</c:v>
                </c:pt>
                <c:pt idx="8269">
                  <c:v>6.5703799696688616E-6</c:v>
                </c:pt>
                <c:pt idx="8270">
                  <c:v>7.6129104459735739E-96</c:v>
                </c:pt>
                <c:pt idx="8271">
                  <c:v>1.1539382579263766E-13</c:v>
                </c:pt>
                <c:pt idx="8272">
                  <c:v>1.9665590297266474E-115</c:v>
                </c:pt>
                <c:pt idx="8273">
                  <c:v>1.1470079601348633E-2</c:v>
                </c:pt>
                <c:pt idx="8274">
                  <c:v>2.927593322092734E-21</c:v>
                </c:pt>
                <c:pt idx="8275">
                  <c:v>2.100959128058629E-44</c:v>
                </c:pt>
                <c:pt idx="8276">
                  <c:v>1.0475956225833899E-117</c:v>
                </c:pt>
                <c:pt idx="8277">
                  <c:v>3.685356150932207E-37</c:v>
                </c:pt>
                <c:pt idx="8278">
                  <c:v>1.052527493421337E-105</c:v>
                </c:pt>
                <c:pt idx="8279">
                  <c:v>2.2323609296127598E-29</c:v>
                </c:pt>
                <c:pt idx="8280">
                  <c:v>6.6146294933593151E-11</c:v>
                </c:pt>
                <c:pt idx="8281">
                  <c:v>2.9017833627120894E-173</c:v>
                </c:pt>
                <c:pt idx="8282">
                  <c:v>7.6667515692062302E-2</c:v>
                </c:pt>
                <c:pt idx="8283">
                  <c:v>5.0471119543279264E-10</c:v>
                </c:pt>
                <c:pt idx="8284">
                  <c:v>1.8576667899914248E-29</c:v>
                </c:pt>
                <c:pt idx="8285">
                  <c:v>1.8633683771526251E-35</c:v>
                </c:pt>
                <c:pt idx="8286">
                  <c:v>2.6764869618667287E-148</c:v>
                </c:pt>
                <c:pt idx="8287">
                  <c:v>9.2541987225378383E-46</c:v>
                </c:pt>
                <c:pt idx="8288">
                  <c:v>4.0944884928511765E-70</c:v>
                </c:pt>
                <c:pt idx="8289">
                  <c:v>5.8822380873207247E-16</c:v>
                </c:pt>
                <c:pt idx="8290">
                  <c:v>7.3487555849808194E-139</c:v>
                </c:pt>
                <c:pt idx="8291">
                  <c:v>5.6066603248963844E-41</c:v>
                </c:pt>
                <c:pt idx="8292">
                  <c:v>5.1732384120623857E-2</c:v>
                </c:pt>
                <c:pt idx="8293">
                  <c:v>9.2541036226373217E-69</c:v>
                </c:pt>
                <c:pt idx="8294">
                  <c:v>0</c:v>
                </c:pt>
                <c:pt idx="8295">
                  <c:v>2.262854021150951E-227</c:v>
                </c:pt>
                <c:pt idx="8296">
                  <c:v>4.7968419124712798E-156</c:v>
                </c:pt>
                <c:pt idx="8297">
                  <c:v>0.12528500677703638</c:v>
                </c:pt>
                <c:pt idx="8298">
                  <c:v>4.3666301211930676E-4</c:v>
                </c:pt>
                <c:pt idx="8299">
                  <c:v>6.6201880570820444E-35</c:v>
                </c:pt>
                <c:pt idx="8300">
                  <c:v>4.5092051992590641E-43</c:v>
                </c:pt>
                <c:pt idx="8301">
                  <c:v>2.5403333314624642E-30</c:v>
                </c:pt>
                <c:pt idx="8302">
                  <c:v>3.3728162750541693E-88</c:v>
                </c:pt>
                <c:pt idx="8303">
                  <c:v>9.9472435758317977E-26</c:v>
                </c:pt>
                <c:pt idx="8304">
                  <c:v>2.6186835695970725E-105</c:v>
                </c:pt>
                <c:pt idx="8305">
                  <c:v>2.4994573582492828E-42</c:v>
                </c:pt>
                <c:pt idx="8306">
                  <c:v>3.2982207815289536E-9</c:v>
                </c:pt>
                <c:pt idx="8307">
                  <c:v>2.4821656726029529E-222</c:v>
                </c:pt>
                <c:pt idx="8308">
                  <c:v>6.2529697861567221E-242</c:v>
                </c:pt>
                <c:pt idx="8309">
                  <c:v>1.2062842601229722E-3</c:v>
                </c:pt>
                <c:pt idx="8310">
                  <c:v>7.4148234773639011E-3</c:v>
                </c:pt>
                <c:pt idx="8311">
                  <c:v>1.0180962624646668E-156</c:v>
                </c:pt>
                <c:pt idx="8312">
                  <c:v>9.6896606130749333E-25</c:v>
                </c:pt>
                <c:pt idx="8313">
                  <c:v>1.6473275509211008E-46</c:v>
                </c:pt>
                <c:pt idx="8314">
                  <c:v>4.3053933965394872E-41</c:v>
                </c:pt>
                <c:pt idx="8315">
                  <c:v>4.0671073868132427E-47</c:v>
                </c:pt>
                <c:pt idx="8316">
                  <c:v>1.5824968720566672E-3</c:v>
                </c:pt>
                <c:pt idx="8317">
                  <c:v>6.3974257617853441E-84</c:v>
                </c:pt>
                <c:pt idx="8318">
                  <c:v>1.9719880663389154E-306</c:v>
                </c:pt>
                <c:pt idx="8319">
                  <c:v>1.2883731088486948E-44</c:v>
                </c:pt>
                <c:pt idx="8320">
                  <c:v>1.0220383372041513E-27</c:v>
                </c:pt>
                <c:pt idx="8321">
                  <c:v>0.13206283262927651</c:v>
                </c:pt>
                <c:pt idx="8322">
                  <c:v>6.1988827181256009E-38</c:v>
                </c:pt>
                <c:pt idx="8323">
                  <c:v>5.0485319551308893E-28</c:v>
                </c:pt>
                <c:pt idx="8324">
                  <c:v>3.0885819392729015E-4</c:v>
                </c:pt>
                <c:pt idx="8325">
                  <c:v>1.7594003488165089E-134</c:v>
                </c:pt>
                <c:pt idx="8326">
                  <c:v>8.0719463544004911E-4</c:v>
                </c:pt>
                <c:pt idx="8327">
                  <c:v>1.5492376101491827E-51</c:v>
                </c:pt>
                <c:pt idx="8328">
                  <c:v>1.5185085267640026E-253</c:v>
                </c:pt>
                <c:pt idx="8329">
                  <c:v>2.221990684380597E-9</c:v>
                </c:pt>
                <c:pt idx="8330">
                  <c:v>9.2747565788263098E-2</c:v>
                </c:pt>
                <c:pt idx="8331">
                  <c:v>3.6233139456101008E-66</c:v>
                </c:pt>
                <c:pt idx="8332">
                  <c:v>5.7271913788197518E-37</c:v>
                </c:pt>
                <c:pt idx="8333">
                  <c:v>1.2014219271677291E-96</c:v>
                </c:pt>
                <c:pt idx="8334">
                  <c:v>0.11442500888086318</c:v>
                </c:pt>
                <c:pt idx="8335">
                  <c:v>1.2025306505027655E-7</c:v>
                </c:pt>
                <c:pt idx="8336">
                  <c:v>4.5367485078543239E-5</c:v>
                </c:pt>
                <c:pt idx="8337">
                  <c:v>0</c:v>
                </c:pt>
                <c:pt idx="8338">
                  <c:v>7.933579586333001E-243</c:v>
                </c:pt>
                <c:pt idx="8339">
                  <c:v>6.4794849280448539E-102</c:v>
                </c:pt>
                <c:pt idx="8340">
                  <c:v>6.4399779291371534E-40</c:v>
                </c:pt>
                <c:pt idx="8341">
                  <c:v>7.9125064285037741E-94</c:v>
                </c:pt>
                <c:pt idx="8342">
                  <c:v>3.6879780046570716E-61</c:v>
                </c:pt>
                <c:pt idx="8343">
                  <c:v>0</c:v>
                </c:pt>
                <c:pt idx="8344">
                  <c:v>3.9176018510283669E-2</c:v>
                </c:pt>
                <c:pt idx="8345">
                  <c:v>2.8496193075808709E-104</c:v>
                </c:pt>
                <c:pt idx="8346">
                  <c:v>2.6241224883956582E-4</c:v>
                </c:pt>
                <c:pt idx="8347">
                  <c:v>5.1397456352592318E-28</c:v>
                </c:pt>
                <c:pt idx="8348">
                  <c:v>6.6750744995383981E-3</c:v>
                </c:pt>
                <c:pt idx="8349">
                  <c:v>9.5427213991255842E-260</c:v>
                </c:pt>
                <c:pt idx="8350">
                  <c:v>3.0905632674534501E-126</c:v>
                </c:pt>
                <c:pt idx="8351">
                  <c:v>2.0411138622714407E-2</c:v>
                </c:pt>
                <c:pt idx="8352">
                  <c:v>1.5423524846677384E-6</c:v>
                </c:pt>
                <c:pt idx="8353">
                  <c:v>3.6051192936810713E-37</c:v>
                </c:pt>
                <c:pt idx="8354">
                  <c:v>3.7279581940878924E-3</c:v>
                </c:pt>
                <c:pt idx="8355">
                  <c:v>2.8930574448412582E-12</c:v>
                </c:pt>
                <c:pt idx="8356">
                  <c:v>5.0807810416751112E-4</c:v>
                </c:pt>
                <c:pt idx="8357">
                  <c:v>6.0536191255526071E-109</c:v>
                </c:pt>
                <c:pt idx="8358">
                  <c:v>8.3283739267287465E-2</c:v>
                </c:pt>
                <c:pt idx="8359">
                  <c:v>2.3883537050471885E-4</c:v>
                </c:pt>
                <c:pt idx="8360">
                  <c:v>3.0694480461171545E-10</c:v>
                </c:pt>
                <c:pt idx="8361">
                  <c:v>2.3797276669651668E-24</c:v>
                </c:pt>
                <c:pt idx="8362">
                  <c:v>3.2995454222778149E-5</c:v>
                </c:pt>
                <c:pt idx="8363">
                  <c:v>8.2462384729034728E-3</c:v>
                </c:pt>
                <c:pt idx="8364">
                  <c:v>6.0518960607186682E-33</c:v>
                </c:pt>
                <c:pt idx="8365">
                  <c:v>5.2846174635948727E-51</c:v>
                </c:pt>
                <c:pt idx="8366">
                  <c:v>5.0695384878971478E-8</c:v>
                </c:pt>
                <c:pt idx="8367">
                  <c:v>2.088561230535429E-79</c:v>
                </c:pt>
                <c:pt idx="8368">
                  <c:v>8.9143418922038668E-12</c:v>
                </c:pt>
                <c:pt idx="8369">
                  <c:v>9.4872699156640973E-127</c:v>
                </c:pt>
                <c:pt idx="8370">
                  <c:v>1.428243546886694E-44</c:v>
                </c:pt>
                <c:pt idx="8371">
                  <c:v>6.0919860220494623E-84</c:v>
                </c:pt>
                <c:pt idx="8372">
                  <c:v>5.5784252750366616E-3</c:v>
                </c:pt>
                <c:pt idx="8373">
                  <c:v>4.5376392957216031E-61</c:v>
                </c:pt>
                <c:pt idx="8374">
                  <c:v>4.021275103418189E-8</c:v>
                </c:pt>
                <c:pt idx="8375">
                  <c:v>1.1063800335822382E-93</c:v>
                </c:pt>
                <c:pt idx="8376">
                  <c:v>9.6507947745112386E-5</c:v>
                </c:pt>
                <c:pt idx="8377">
                  <c:v>4.0108121490024508E-9</c:v>
                </c:pt>
                <c:pt idx="8378">
                  <c:v>1.3149478627493591E-128</c:v>
                </c:pt>
                <c:pt idx="8379">
                  <c:v>1.9601848444685395E-25</c:v>
                </c:pt>
                <c:pt idx="8380">
                  <c:v>8.8920475511018958E-66</c:v>
                </c:pt>
                <c:pt idx="8381">
                  <c:v>6.8790381328338777E-31</c:v>
                </c:pt>
                <c:pt idx="8382">
                  <c:v>8.3691973366922153E-8</c:v>
                </c:pt>
                <c:pt idx="8383">
                  <c:v>5.7780924717128713E-47</c:v>
                </c:pt>
                <c:pt idx="8384">
                  <c:v>2.8481966005887089E-136</c:v>
                </c:pt>
                <c:pt idx="8385">
                  <c:v>8.6482227544469752E-63</c:v>
                </c:pt>
                <c:pt idx="8386">
                  <c:v>2.4933419343126488E-30</c:v>
                </c:pt>
                <c:pt idx="8387">
                  <c:v>1.0858004466274008E-30</c:v>
                </c:pt>
                <c:pt idx="8388">
                  <c:v>1.9846517198558489E-143</c:v>
                </c:pt>
                <c:pt idx="8389">
                  <c:v>4.9900283339094291E-143</c:v>
                </c:pt>
                <c:pt idx="8390">
                  <c:v>0.13154010693102347</c:v>
                </c:pt>
                <c:pt idx="8391">
                  <c:v>6.518488376000566E-4</c:v>
                </c:pt>
                <c:pt idx="8392">
                  <c:v>1.2025306505027655E-7</c:v>
                </c:pt>
                <c:pt idx="8393">
                  <c:v>1.3622116449892921E-184</c:v>
                </c:pt>
                <c:pt idx="8394">
                  <c:v>1.0683174249381209E-29</c:v>
                </c:pt>
                <c:pt idx="8395">
                  <c:v>1.9968194328636896E-58</c:v>
                </c:pt>
                <c:pt idx="8396">
                  <c:v>1.1710398645220253E-85</c:v>
                </c:pt>
                <c:pt idx="8397">
                  <c:v>9.3813544250042841E-6</c:v>
                </c:pt>
                <c:pt idx="8398">
                  <c:v>1.0658511885112696E-91</c:v>
                </c:pt>
                <c:pt idx="8399">
                  <c:v>5.2698340752087546E-10</c:v>
                </c:pt>
                <c:pt idx="8400">
                  <c:v>1.6735652807395025E-36</c:v>
                </c:pt>
                <c:pt idx="8401">
                  <c:v>0.11523413472470523</c:v>
                </c:pt>
                <c:pt idx="8402">
                  <c:v>5.6943004903956751E-7</c:v>
                </c:pt>
                <c:pt idx="8403">
                  <c:v>1.4548252368733498E-2</c:v>
                </c:pt>
                <c:pt idx="8404">
                  <c:v>1.4701599311722605E-251</c:v>
                </c:pt>
                <c:pt idx="8405">
                  <c:v>2.0255348320904989E-25</c:v>
                </c:pt>
                <c:pt idx="8406">
                  <c:v>6.5325815363421176E-14</c:v>
                </c:pt>
                <c:pt idx="8407">
                  <c:v>2.6260934425744225E-73</c:v>
                </c:pt>
                <c:pt idx="8408">
                  <c:v>3.0701640687746321E-12</c:v>
                </c:pt>
                <c:pt idx="8409">
                  <c:v>4.5697896678564204E-6</c:v>
                </c:pt>
                <c:pt idx="8410">
                  <c:v>1.7077168259473462E-4</c:v>
                </c:pt>
                <c:pt idx="8411">
                  <c:v>3.9020312812054294E-3</c:v>
                </c:pt>
                <c:pt idx="8412">
                  <c:v>1.6608705632355901E-21</c:v>
                </c:pt>
                <c:pt idx="8413">
                  <c:v>3.3041923614598837E-30</c:v>
                </c:pt>
                <c:pt idx="8414">
                  <c:v>2.2885581094258186E-79</c:v>
                </c:pt>
                <c:pt idx="8415">
                  <c:v>5.3927665145833994E-96</c:v>
                </c:pt>
                <c:pt idx="8416">
                  <c:v>6.074798636987142E-219</c:v>
                </c:pt>
                <c:pt idx="8417">
                  <c:v>4.9105088697792186E-240</c:v>
                </c:pt>
                <c:pt idx="8418">
                  <c:v>9.1804807768676566E-3</c:v>
                </c:pt>
                <c:pt idx="8419">
                  <c:v>6.0963456445397605E-3</c:v>
                </c:pt>
                <c:pt idx="8420">
                  <c:v>2.9755668472345063E-113</c:v>
                </c:pt>
                <c:pt idx="8421">
                  <c:v>0.12441970540853076</c:v>
                </c:pt>
                <c:pt idx="8422">
                  <c:v>5.1102456388606177E-59</c:v>
                </c:pt>
                <c:pt idx="8423">
                  <c:v>7.046767414554135E-9</c:v>
                </c:pt>
                <c:pt idx="8424">
                  <c:v>6.851880158873469E-160</c:v>
                </c:pt>
                <c:pt idx="8425">
                  <c:v>1.3915355127072003E-22</c:v>
                </c:pt>
                <c:pt idx="8426">
                  <c:v>5.287333886043463E-16</c:v>
                </c:pt>
                <c:pt idx="8427">
                  <c:v>1.6796764370898716E-157</c:v>
                </c:pt>
                <c:pt idx="8428">
                  <c:v>6.8313463780903506E-42</c:v>
                </c:pt>
                <c:pt idx="8429">
                  <c:v>5.6668386703975983E-8</c:v>
                </c:pt>
                <c:pt idx="8430">
                  <c:v>8.9565875035455378E-63</c:v>
                </c:pt>
                <c:pt idx="8431">
                  <c:v>0</c:v>
                </c:pt>
                <c:pt idx="8432">
                  <c:v>3.5197681941159322E-35</c:v>
                </c:pt>
                <c:pt idx="8433">
                  <c:v>3.9167702805256045E-7</c:v>
                </c:pt>
                <c:pt idx="8434">
                  <c:v>4.347514934528845E-31</c:v>
                </c:pt>
                <c:pt idx="8435">
                  <c:v>2.061227497572898E-5</c:v>
                </c:pt>
                <c:pt idx="8436">
                  <c:v>1.4681576984631759E-3</c:v>
                </c:pt>
                <c:pt idx="8437">
                  <c:v>1.8330768526304374E-194</c:v>
                </c:pt>
                <c:pt idx="8438">
                  <c:v>5.9249190895605745E-4</c:v>
                </c:pt>
                <c:pt idx="8439">
                  <c:v>1.2695246547166577E-188</c:v>
                </c:pt>
                <c:pt idx="8440">
                  <c:v>4.6127638275983749E-57</c:v>
                </c:pt>
                <c:pt idx="8441">
                  <c:v>1.0369378711537682E-3</c:v>
                </c:pt>
                <c:pt idx="8442">
                  <c:v>6.0865606638426849E-2</c:v>
                </c:pt>
                <c:pt idx="8443">
                  <c:v>2.5695046745044893E-21</c:v>
                </c:pt>
                <c:pt idx="8444">
                  <c:v>3.2127750912027879E-193</c:v>
                </c:pt>
                <c:pt idx="8445">
                  <c:v>4.1618505832288377E-2</c:v>
                </c:pt>
                <c:pt idx="8446">
                  <c:v>1.9863942692237961E-35</c:v>
                </c:pt>
                <c:pt idx="8447">
                  <c:v>8.8521631598907305E-33</c:v>
                </c:pt>
                <c:pt idx="8448">
                  <c:v>5.0440040799431239E-15</c:v>
                </c:pt>
                <c:pt idx="8449">
                  <c:v>1.5994249628439548E-151</c:v>
                </c:pt>
                <c:pt idx="8450">
                  <c:v>4.5961938839285434E-2</c:v>
                </c:pt>
                <c:pt idx="8451">
                  <c:v>1.6208845985670241E-60</c:v>
                </c:pt>
                <c:pt idx="8452">
                  <c:v>7.7822111269400918E-2</c:v>
                </c:pt>
                <c:pt idx="8453">
                  <c:v>7.4505188912795264E-11</c:v>
                </c:pt>
                <c:pt idx="8454">
                  <c:v>7.2415098569172221E-21</c:v>
                </c:pt>
                <c:pt idx="8455">
                  <c:v>0</c:v>
                </c:pt>
                <c:pt idx="8456">
                  <c:v>3.2921992179109896E-3</c:v>
                </c:pt>
                <c:pt idx="8457">
                  <c:v>3.7283965767374708E-2</c:v>
                </c:pt>
                <c:pt idx="8458">
                  <c:v>2.9916573021551359E-59</c:v>
                </c:pt>
                <c:pt idx="8459">
                  <c:v>0.11268134342537078</c:v>
                </c:pt>
                <c:pt idx="8460">
                  <c:v>1.1012782505982036E-10</c:v>
                </c:pt>
                <c:pt idx="8461">
                  <c:v>3.9020312812054294E-3</c:v>
                </c:pt>
                <c:pt idx="8462">
                  <c:v>1.5514961630482517E-37</c:v>
                </c:pt>
                <c:pt idx="8463">
                  <c:v>2.4786371431568371E-183</c:v>
                </c:pt>
                <c:pt idx="8464">
                  <c:v>8.1260151037512042E-17</c:v>
                </c:pt>
                <c:pt idx="8465">
                  <c:v>6.9349055962518712E-9</c:v>
                </c:pt>
                <c:pt idx="8466">
                  <c:v>5.2978261257819278E-101</c:v>
                </c:pt>
                <c:pt idx="8467">
                  <c:v>4.4631663358463629E-26</c:v>
                </c:pt>
                <c:pt idx="8468">
                  <c:v>1.8259978549349275E-111</c:v>
                </c:pt>
                <c:pt idx="8469">
                  <c:v>1.4760786839934271E-78</c:v>
                </c:pt>
                <c:pt idx="8470">
                  <c:v>3.9077740468656441E-21</c:v>
                </c:pt>
                <c:pt idx="8471">
                  <c:v>5.099990797504967E-5</c:v>
                </c:pt>
                <c:pt idx="8472">
                  <c:v>2.5104017573855716E-151</c:v>
                </c:pt>
                <c:pt idx="8473">
                  <c:v>1.0637915692247858E-223</c:v>
                </c:pt>
                <c:pt idx="8474">
                  <c:v>9.4663777486939256E-4</c:v>
                </c:pt>
                <c:pt idx="8475">
                  <c:v>3.7844877341663126E-7</c:v>
                </c:pt>
                <c:pt idx="8476">
                  <c:v>3.2658635354585609E-2</c:v>
                </c:pt>
                <c:pt idx="8477">
                  <c:v>1.4031179786817931E-24</c:v>
                </c:pt>
                <c:pt idx="8478">
                  <c:v>2.7545014257188432E-80</c:v>
                </c:pt>
                <c:pt idx="8479">
                  <c:v>1.1321995086676558E-46</c:v>
                </c:pt>
                <c:pt idx="8480">
                  <c:v>3.5661002522990893E-98</c:v>
                </c:pt>
                <c:pt idx="8481">
                  <c:v>1.312946070911854E-3</c:v>
                </c:pt>
                <c:pt idx="8482">
                  <c:v>8.789896514689139E-16</c:v>
                </c:pt>
                <c:pt idx="8483">
                  <c:v>5.4940990504405263E-14</c:v>
                </c:pt>
                <c:pt idx="8484">
                  <c:v>3.9774845402677313E-27</c:v>
                </c:pt>
                <c:pt idx="8485">
                  <c:v>1.1669348031825792E-113</c:v>
                </c:pt>
                <c:pt idx="8486">
                  <c:v>8.4570519541794486E-126</c:v>
                </c:pt>
                <c:pt idx="8487">
                  <c:v>2.6424484436006227E-9</c:v>
                </c:pt>
                <c:pt idx="8488">
                  <c:v>3.0737963125269593E-36</c:v>
                </c:pt>
                <c:pt idx="8489">
                  <c:v>4.3706726883236341E-16</c:v>
                </c:pt>
                <c:pt idx="8490">
                  <c:v>4.6712446786599641E-154</c:v>
                </c:pt>
                <c:pt idx="8491">
                  <c:v>0.12993626027566174</c:v>
                </c:pt>
                <c:pt idx="8492">
                  <c:v>2.8694099543420141E-3</c:v>
                </c:pt>
                <c:pt idx="8493">
                  <c:v>3.9911498121741901E-8</c:v>
                </c:pt>
                <c:pt idx="8494">
                  <c:v>6.2508718624186585E-181</c:v>
                </c:pt>
                <c:pt idx="8495">
                  <c:v>1.4193390416487896E-37</c:v>
                </c:pt>
                <c:pt idx="8496">
                  <c:v>1.9782388951169047E-9</c:v>
                </c:pt>
                <c:pt idx="8497">
                  <c:v>1.2138123614253826E-25</c:v>
                </c:pt>
                <c:pt idx="8498">
                  <c:v>1.5977173004162597E-104</c:v>
                </c:pt>
                <c:pt idx="8499">
                  <c:v>4.1304282842712261E-148</c:v>
                </c:pt>
                <c:pt idx="8500">
                  <c:v>1.3556583687246793E-3</c:v>
                </c:pt>
                <c:pt idx="8501">
                  <c:v>5.1842425941668342E-3</c:v>
                </c:pt>
                <c:pt idx="8502">
                  <c:v>1.0100562442281481E-178</c:v>
                </c:pt>
                <c:pt idx="8503">
                  <c:v>3.0308678387487607E-34</c:v>
                </c:pt>
                <c:pt idx="8504">
                  <c:v>8.1483336980775711E-182</c:v>
                </c:pt>
                <c:pt idx="8505">
                  <c:v>7.5304069096612286E-44</c:v>
                </c:pt>
                <c:pt idx="8506">
                  <c:v>2.1477106520522859E-124</c:v>
                </c:pt>
                <c:pt idx="8507">
                  <c:v>2.7782009075947963E-120</c:v>
                </c:pt>
                <c:pt idx="8508">
                  <c:v>1.2492452356616654E-148</c:v>
                </c:pt>
                <c:pt idx="8509">
                  <c:v>7.7418393802815108E-206</c:v>
                </c:pt>
                <c:pt idx="8510">
                  <c:v>1.4519009128821608E-101</c:v>
                </c:pt>
                <c:pt idx="8511">
                  <c:v>1.9494707901004746E-222</c:v>
                </c:pt>
                <c:pt idx="8512">
                  <c:v>5.7233483750409671E-18</c:v>
                </c:pt>
                <c:pt idx="8513">
                  <c:v>1.479783273150609E-3</c:v>
                </c:pt>
                <c:pt idx="8514">
                  <c:v>2.8360205546795867E-12</c:v>
                </c:pt>
                <c:pt idx="8515">
                  <c:v>6.3218078303369293E-75</c:v>
                </c:pt>
                <c:pt idx="8516">
                  <c:v>2.3487808132573357E-25</c:v>
                </c:pt>
                <c:pt idx="8517">
                  <c:v>6.9276202881399865E-2</c:v>
                </c:pt>
                <c:pt idx="8518">
                  <c:v>1.0519329151276828E-172</c:v>
                </c:pt>
                <c:pt idx="8519">
                  <c:v>2.9047483321523128E-50</c:v>
                </c:pt>
                <c:pt idx="8520">
                  <c:v>4.4324403623859021E-6</c:v>
                </c:pt>
                <c:pt idx="8521">
                  <c:v>7.0930405114935466E-2</c:v>
                </c:pt>
                <c:pt idx="8522">
                  <c:v>0.10087041379740702</c:v>
                </c:pt>
                <c:pt idx="8523">
                  <c:v>6.6316449680199592E-38</c:v>
                </c:pt>
                <c:pt idx="8524">
                  <c:v>1.2253737559567477E-8</c:v>
                </c:pt>
                <c:pt idx="8525">
                  <c:v>8.0937277965647964E-16</c:v>
                </c:pt>
                <c:pt idx="8526">
                  <c:v>1.5364574857195784E-10</c:v>
                </c:pt>
                <c:pt idx="8527">
                  <c:v>0</c:v>
                </c:pt>
                <c:pt idx="8528">
                  <c:v>7.3318660208704035E-122</c:v>
                </c:pt>
                <c:pt idx="8529">
                  <c:v>5.9309029448900112E-12</c:v>
                </c:pt>
                <c:pt idx="8530">
                  <c:v>4.7645950365838091E-44</c:v>
                </c:pt>
                <c:pt idx="8531">
                  <c:v>3.9390788428502923E-151</c:v>
                </c:pt>
                <c:pt idx="8532">
                  <c:v>2.4954713843110704E-174</c:v>
                </c:pt>
                <c:pt idx="8533">
                  <c:v>9.4395324243955057E-236</c:v>
                </c:pt>
                <c:pt idx="8534">
                  <c:v>7.7509105789243535E-7</c:v>
                </c:pt>
                <c:pt idx="8535">
                  <c:v>7.201935660075649E-35</c:v>
                </c:pt>
                <c:pt idx="8536">
                  <c:v>0</c:v>
                </c:pt>
                <c:pt idx="8537">
                  <c:v>4.8778128456738682E-12</c:v>
                </c:pt>
                <c:pt idx="8538">
                  <c:v>2.8101245010084266E-65</c:v>
                </c:pt>
                <c:pt idx="8539">
                  <c:v>3.3323255185586822E-44</c:v>
                </c:pt>
                <c:pt idx="8540">
                  <c:v>2.9350294226452623E-4</c:v>
                </c:pt>
                <c:pt idx="8541">
                  <c:v>2.7909021941714851E-34</c:v>
                </c:pt>
                <c:pt idx="8542">
                  <c:v>6.1925451234870273E-68</c:v>
                </c:pt>
                <c:pt idx="8543">
                  <c:v>8.6401583336126398E-294</c:v>
                </c:pt>
                <c:pt idx="8544">
                  <c:v>9.6507947745112386E-5</c:v>
                </c:pt>
                <c:pt idx="8545">
                  <c:v>1.5007827001257817E-22</c:v>
                </c:pt>
                <c:pt idx="8546">
                  <c:v>1.4885020611230623E-26</c:v>
                </c:pt>
                <c:pt idx="8547">
                  <c:v>2.6256582930644999E-194</c:v>
                </c:pt>
                <c:pt idx="8548">
                  <c:v>3.6535055471010876E-16</c:v>
                </c:pt>
                <c:pt idx="8549">
                  <c:v>1.0105045138633964E-11</c:v>
                </c:pt>
                <c:pt idx="8550">
                  <c:v>1.0865544761586703E-21</c:v>
                </c:pt>
                <c:pt idx="8551">
                  <c:v>2.3979505166621122E-163</c:v>
                </c:pt>
                <c:pt idx="8552">
                  <c:v>6.3920276212459529E-22</c:v>
                </c:pt>
                <c:pt idx="8553">
                  <c:v>0.11242757255833313</c:v>
                </c:pt>
                <c:pt idx="8554">
                  <c:v>4.4130528817024158E-46</c:v>
                </c:pt>
                <c:pt idx="8555">
                  <c:v>1.6721000400329723E-15</c:v>
                </c:pt>
                <c:pt idx="8556">
                  <c:v>5.1009733689698858E-75</c:v>
                </c:pt>
                <c:pt idx="8557">
                  <c:v>1.5289478710528393E-28</c:v>
                </c:pt>
                <c:pt idx="8558">
                  <c:v>2.954011243102457E-13</c:v>
                </c:pt>
                <c:pt idx="8559">
                  <c:v>1.2781329903968611E-6</c:v>
                </c:pt>
                <c:pt idx="8560">
                  <c:v>4.0534890114886593E-7</c:v>
                </c:pt>
                <c:pt idx="8561">
                  <c:v>1.661408445240071E-11</c:v>
                </c:pt>
                <c:pt idx="8562">
                  <c:v>1.0534730063353319E-59</c:v>
                </c:pt>
                <c:pt idx="8563">
                  <c:v>3.1745583424531196E-82</c:v>
                </c:pt>
                <c:pt idx="8564">
                  <c:v>5.7334702234324602E-68</c:v>
                </c:pt>
                <c:pt idx="8565">
                  <c:v>7.749800938915683E-26</c:v>
                </c:pt>
                <c:pt idx="8566">
                  <c:v>8.2600143405202977E-62</c:v>
                </c:pt>
                <c:pt idx="8567">
                  <c:v>1.9702658230164961E-116</c:v>
                </c:pt>
                <c:pt idx="8568">
                  <c:v>1.2070139211685684E-9</c:v>
                </c:pt>
                <c:pt idx="8569">
                  <c:v>2.5154527810799246E-4</c:v>
                </c:pt>
                <c:pt idx="8570">
                  <c:v>3.5168371522313673E-108</c:v>
                </c:pt>
                <c:pt idx="8571">
                  <c:v>6.696093458215368E-62</c:v>
                </c:pt>
                <c:pt idx="8572">
                  <c:v>3.6641777361655074E-46</c:v>
                </c:pt>
                <c:pt idx="8573">
                  <c:v>1.6101402354114409E-16</c:v>
                </c:pt>
                <c:pt idx="8574">
                  <c:v>7.4599274226319624E-50</c:v>
                </c:pt>
                <c:pt idx="8575">
                  <c:v>2.3653330080833866E-138</c:v>
                </c:pt>
                <c:pt idx="8576">
                  <c:v>3.2145255632303159E-32</c:v>
                </c:pt>
                <c:pt idx="8577">
                  <c:v>2.5501042544508278E-25</c:v>
                </c:pt>
                <c:pt idx="8578">
                  <c:v>4.4235886404045148E-89</c:v>
                </c:pt>
                <c:pt idx="8579">
                  <c:v>1.6349472422199133E-50</c:v>
                </c:pt>
                <c:pt idx="8580">
                  <c:v>1.8721406980116284E-4</c:v>
                </c:pt>
                <c:pt idx="8581">
                  <c:v>1.6727985493224568E-65</c:v>
                </c:pt>
                <c:pt idx="8582">
                  <c:v>9.4584345539881071E-2</c:v>
                </c:pt>
                <c:pt idx="8583">
                  <c:v>1.0409015779589385E-7</c:v>
                </c:pt>
                <c:pt idx="8584">
                  <c:v>7.6922604660748588E-172</c:v>
                </c:pt>
                <c:pt idx="8585">
                  <c:v>4.4989839699795622E-124</c:v>
                </c:pt>
                <c:pt idx="8586">
                  <c:v>2.0588119508119857E-139</c:v>
                </c:pt>
                <c:pt idx="8587">
                  <c:v>8.2205761054660757E-41</c:v>
                </c:pt>
                <c:pt idx="8588">
                  <c:v>7.7519432685869061E-49</c:v>
                </c:pt>
                <c:pt idx="8589">
                  <c:v>1.2797402706641027E-105</c:v>
                </c:pt>
                <c:pt idx="8590">
                  <c:v>6.3518510146623633E-17</c:v>
                </c:pt>
                <c:pt idx="8591">
                  <c:v>4.0828268670068096E-3</c:v>
                </c:pt>
                <c:pt idx="8592">
                  <c:v>8.3811206425353275E-48</c:v>
                </c:pt>
                <c:pt idx="8593">
                  <c:v>1.1431389416077664E-22</c:v>
                </c:pt>
                <c:pt idx="8594">
                  <c:v>2.6593042250250404E-7</c:v>
                </c:pt>
                <c:pt idx="8595">
                  <c:v>1.1807172941436657E-2</c:v>
                </c:pt>
                <c:pt idx="8596">
                  <c:v>2.4133211065539779E-157</c:v>
                </c:pt>
                <c:pt idx="8597">
                  <c:v>4.8479606478208784E-8</c:v>
                </c:pt>
                <c:pt idx="8598">
                  <c:v>1.3203324634480322E-60</c:v>
                </c:pt>
                <c:pt idx="8599">
                  <c:v>2.7259290329010356E-2</c:v>
                </c:pt>
                <c:pt idx="8600">
                  <c:v>1.8349444027923181E-25</c:v>
                </c:pt>
                <c:pt idx="8601">
                  <c:v>0</c:v>
                </c:pt>
                <c:pt idx="8602">
                  <c:v>2.045124850270463E-34</c:v>
                </c:pt>
                <c:pt idx="8603">
                  <c:v>1.7036930657597268E-84</c:v>
                </c:pt>
                <c:pt idx="8604">
                  <c:v>6.5385813801418211E-2</c:v>
                </c:pt>
                <c:pt idx="8605">
                  <c:v>1.0338244937402525E-57</c:v>
                </c:pt>
                <c:pt idx="8606">
                  <c:v>1.0399078277894306E-21</c:v>
                </c:pt>
                <c:pt idx="8607">
                  <c:v>5.0186476117372637E-26</c:v>
                </c:pt>
                <c:pt idx="8608">
                  <c:v>1.3772504589406887E-34</c:v>
                </c:pt>
                <c:pt idx="8609">
                  <c:v>2.1721883884098456E-137</c:v>
                </c:pt>
                <c:pt idx="8610">
                  <c:v>1.8853298319998447E-3</c:v>
                </c:pt>
                <c:pt idx="8611">
                  <c:v>3.1608636027640402E-4</c:v>
                </c:pt>
                <c:pt idx="8612">
                  <c:v>1.9707165220482437E-5</c:v>
                </c:pt>
                <c:pt idx="8613">
                  <c:v>4.0991000927841326E-25</c:v>
                </c:pt>
                <c:pt idx="8614">
                  <c:v>4.4223734334372402E-127</c:v>
                </c:pt>
                <c:pt idx="8615">
                  <c:v>5.4283120039622145E-4</c:v>
                </c:pt>
                <c:pt idx="8616">
                  <c:v>1.8068663300357091E-3</c:v>
                </c:pt>
                <c:pt idx="8617">
                  <c:v>1.253270913714875E-176</c:v>
                </c:pt>
                <c:pt idx="8618">
                  <c:v>0</c:v>
                </c:pt>
                <c:pt idx="8619">
                  <c:v>6.1890461467933688E-195</c:v>
                </c:pt>
                <c:pt idx="8620">
                  <c:v>6.3089277421456834E-165</c:v>
                </c:pt>
                <c:pt idx="8621">
                  <c:v>4.4223734334372402E-127</c:v>
                </c:pt>
                <c:pt idx="8622">
                  <c:v>2.8147482900029455E-4</c:v>
                </c:pt>
                <c:pt idx="8623">
                  <c:v>0.13280541226273054</c:v>
                </c:pt>
                <c:pt idx="8624">
                  <c:v>8.6634329261902648E-2</c:v>
                </c:pt>
                <c:pt idx="8625">
                  <c:v>2.8858761840958156E-54</c:v>
                </c:pt>
                <c:pt idx="8626">
                  <c:v>3.3316425716334163E-202</c:v>
                </c:pt>
                <c:pt idx="8627">
                  <c:v>1.9346047679933971E-113</c:v>
                </c:pt>
                <c:pt idx="8628">
                  <c:v>8.3073504343267796E-2</c:v>
                </c:pt>
                <c:pt idx="8629">
                  <c:v>4.1867812740000253E-2</c:v>
                </c:pt>
                <c:pt idx="8630">
                  <c:v>1.2094251913977402E-49</c:v>
                </c:pt>
                <c:pt idx="8631">
                  <c:v>2.0426370931449424E-64</c:v>
                </c:pt>
                <c:pt idx="8632">
                  <c:v>8.3847992272590332E-16</c:v>
                </c:pt>
                <c:pt idx="8633">
                  <c:v>3.1663662169722634E-23</c:v>
                </c:pt>
                <c:pt idx="8634">
                  <c:v>8.1978909859432622E-5</c:v>
                </c:pt>
                <c:pt idx="8635">
                  <c:v>8.6707731955526037E-125</c:v>
                </c:pt>
                <c:pt idx="8636">
                  <c:v>1.2494622981307217E-15</c:v>
                </c:pt>
                <c:pt idx="8637">
                  <c:v>6.666141085904473E-136</c:v>
                </c:pt>
                <c:pt idx="8638">
                  <c:v>1.6980657939061579E-3</c:v>
                </c:pt>
                <c:pt idx="8639">
                  <c:v>2.1323879129788619E-60</c:v>
                </c:pt>
                <c:pt idx="8640">
                  <c:v>0</c:v>
                </c:pt>
                <c:pt idx="8641">
                  <c:v>3.3756461198369298E-3</c:v>
                </c:pt>
                <c:pt idx="8642">
                  <c:v>1.7800499739967947E-8</c:v>
                </c:pt>
                <c:pt idx="8643">
                  <c:v>6.6134746604592197E-54</c:v>
                </c:pt>
                <c:pt idx="8644">
                  <c:v>6.9194872923154582E-7</c:v>
                </c:pt>
                <c:pt idx="8645">
                  <c:v>6.8735691449897124E-174</c:v>
                </c:pt>
                <c:pt idx="8646">
                  <c:v>3.6853241089598917E-160</c:v>
                </c:pt>
                <c:pt idx="8647">
                  <c:v>1.7631588005356851E-19</c:v>
                </c:pt>
                <c:pt idx="8648">
                  <c:v>8.0555751313029781E-19</c:v>
                </c:pt>
                <c:pt idx="8649">
                  <c:v>5.2532739296963719E-86</c:v>
                </c:pt>
                <c:pt idx="8650">
                  <c:v>1.3378788768968175E-5</c:v>
                </c:pt>
                <c:pt idx="8651">
                  <c:v>7.3946900013217631E-2</c:v>
                </c:pt>
                <c:pt idx="8652">
                  <c:v>8.6401583336126398E-294</c:v>
                </c:pt>
                <c:pt idx="8653">
                  <c:v>2.0139557351340215E-65</c:v>
                </c:pt>
                <c:pt idx="8654">
                  <c:v>1.317943746844749E-64</c:v>
                </c:pt>
                <c:pt idx="8655">
                  <c:v>5.3873716158865217E-36</c:v>
                </c:pt>
                <c:pt idx="8656">
                  <c:v>1.1900595320542099E-34</c:v>
                </c:pt>
                <c:pt idx="8657">
                  <c:v>6.2596154726194233E-24</c:v>
                </c:pt>
                <c:pt idx="8658">
                  <c:v>1.5634812209647788E-33</c:v>
                </c:pt>
                <c:pt idx="8659">
                  <c:v>5.6526920683690552E-3</c:v>
                </c:pt>
                <c:pt idx="8660">
                  <c:v>1.7800499739967947E-8</c:v>
                </c:pt>
                <c:pt idx="8661">
                  <c:v>3.062236749147165E-217</c:v>
                </c:pt>
                <c:pt idx="8662">
                  <c:v>0</c:v>
                </c:pt>
                <c:pt idx="8663">
                  <c:v>9.7245615346380941E-64</c:v>
                </c:pt>
                <c:pt idx="8664">
                  <c:v>2.9247192777947293E-39</c:v>
                </c:pt>
                <c:pt idx="8665">
                  <c:v>0</c:v>
                </c:pt>
                <c:pt idx="8666">
                  <c:v>0.13243883460815334</c:v>
                </c:pt>
                <c:pt idx="8667">
                  <c:v>9.3959093620018665E-15</c:v>
                </c:pt>
                <c:pt idx="8668">
                  <c:v>2.262854021150951E-227</c:v>
                </c:pt>
                <c:pt idx="8669">
                  <c:v>1.8210919924697457E-27</c:v>
                </c:pt>
                <c:pt idx="8670">
                  <c:v>1.4953012263588184E-12</c:v>
                </c:pt>
                <c:pt idx="8671">
                  <c:v>1.1536616916993915E-65</c:v>
                </c:pt>
                <c:pt idx="8672">
                  <c:v>8.4788888470187142E-3</c:v>
                </c:pt>
                <c:pt idx="8673">
                  <c:v>8.3318653751543189E-40</c:v>
                </c:pt>
                <c:pt idx="8674">
                  <c:v>5.6956480557307347E-10</c:v>
                </c:pt>
                <c:pt idx="8675">
                  <c:v>3.3893717012593303E-12</c:v>
                </c:pt>
                <c:pt idx="8676">
                  <c:v>6.7084128120359613E-10</c:v>
                </c:pt>
                <c:pt idx="8677">
                  <c:v>2.3657739398761415E-8</c:v>
                </c:pt>
                <c:pt idx="8678">
                  <c:v>3.7063943157442515E-15</c:v>
                </c:pt>
                <c:pt idx="8679">
                  <c:v>5.1497356255581353E-173</c:v>
                </c:pt>
                <c:pt idx="8680">
                  <c:v>3.8535193097321466E-12</c:v>
                </c:pt>
                <c:pt idx="8681">
                  <c:v>2.7558815468940901E-8</c:v>
                </c:pt>
                <c:pt idx="8682">
                  <c:v>8.2794331762171017E-14</c:v>
                </c:pt>
                <c:pt idx="8683">
                  <c:v>0.12932744836031396</c:v>
                </c:pt>
                <c:pt idx="8684">
                  <c:v>2.9411685704073224E-5</c:v>
                </c:pt>
                <c:pt idx="8685">
                  <c:v>5.7890928042979422E-5</c:v>
                </c:pt>
                <c:pt idx="8686">
                  <c:v>1.0619089249500191E-67</c:v>
                </c:pt>
                <c:pt idx="8687">
                  <c:v>2.6973356565005904E-22</c:v>
                </c:pt>
                <c:pt idx="8688">
                  <c:v>2.0046206440086545E-3</c:v>
                </c:pt>
                <c:pt idx="8689">
                  <c:v>2.0966566627447603E-62</c:v>
                </c:pt>
                <c:pt idx="8690">
                  <c:v>2.3713365068446523E-18</c:v>
                </c:pt>
                <c:pt idx="8691">
                  <c:v>0.10956326391277672</c:v>
                </c:pt>
                <c:pt idx="8692">
                  <c:v>2.6493267377724819E-6</c:v>
                </c:pt>
                <c:pt idx="8693">
                  <c:v>1.7308125461724016E-33</c:v>
                </c:pt>
                <c:pt idx="8694">
                  <c:v>3.2982207815289536E-9</c:v>
                </c:pt>
                <c:pt idx="8695">
                  <c:v>8.3242805739607318E-5</c:v>
                </c:pt>
                <c:pt idx="8696">
                  <c:v>3.1613549789645217E-29</c:v>
                </c:pt>
                <c:pt idx="8697">
                  <c:v>0.12849229533208759</c:v>
                </c:pt>
                <c:pt idx="8698">
                  <c:v>3.9640407286954436E-21</c:v>
                </c:pt>
                <c:pt idx="8699">
                  <c:v>1.7602320766117229E-40</c:v>
                </c:pt>
                <c:pt idx="8700">
                  <c:v>8.4769072204040261E-27</c:v>
                </c:pt>
                <c:pt idx="8701">
                  <c:v>1.0180962624646668E-156</c:v>
                </c:pt>
                <c:pt idx="8702">
                  <c:v>3.5858663791892786E-3</c:v>
                </c:pt>
                <c:pt idx="8703">
                  <c:v>1.1104247424809357E-37</c:v>
                </c:pt>
                <c:pt idx="8704">
                  <c:v>2.1411523887919864E-158</c:v>
                </c:pt>
                <c:pt idx="8705">
                  <c:v>4.0971368025172138E-10</c:v>
                </c:pt>
                <c:pt idx="8706">
                  <c:v>9.0482512593990094E-2</c:v>
                </c:pt>
                <c:pt idx="8707">
                  <c:v>2.2805224999870201E-18</c:v>
                </c:pt>
                <c:pt idx="8708">
                  <c:v>7.9323244370192585E-115</c:v>
                </c:pt>
                <c:pt idx="8709">
                  <c:v>1.905939449113094E-6</c:v>
                </c:pt>
                <c:pt idx="8710">
                  <c:v>5.1985586646074435E-142</c:v>
                </c:pt>
                <c:pt idx="8711">
                  <c:v>1.8735592537283493E-54</c:v>
                </c:pt>
                <c:pt idx="8712">
                  <c:v>1.1837863968545358E-73</c:v>
                </c:pt>
                <c:pt idx="8713">
                  <c:v>9.2979625266041972E-177</c:v>
                </c:pt>
                <c:pt idx="8714">
                  <c:v>4.6783459715315168E-7</c:v>
                </c:pt>
                <c:pt idx="8715">
                  <c:v>3.1046150458613276E-25</c:v>
                </c:pt>
                <c:pt idx="8716">
                  <c:v>5.2402935852358893E-4</c:v>
                </c:pt>
                <c:pt idx="8717">
                  <c:v>4.020461993179832E-303</c:v>
                </c:pt>
                <c:pt idx="8718">
                  <c:v>1.2070139211685684E-9</c:v>
                </c:pt>
                <c:pt idx="8719">
                  <c:v>1.3107399506991163E-124</c:v>
                </c:pt>
                <c:pt idx="8720">
                  <c:v>5.6212089512837519E-208</c:v>
                </c:pt>
                <c:pt idx="8721">
                  <c:v>1.6262996321155662E-20</c:v>
                </c:pt>
                <c:pt idx="8722">
                  <c:v>5.5221389315848822E-52</c:v>
                </c:pt>
                <c:pt idx="8723">
                  <c:v>9.9578762851610728E-3</c:v>
                </c:pt>
                <c:pt idx="8724">
                  <c:v>4.288192834610031E-11</c:v>
                </c:pt>
                <c:pt idx="8725">
                  <c:v>1.0560487633109554E-7</c:v>
                </c:pt>
                <c:pt idx="8726">
                  <c:v>2.5375308311610179E-31</c:v>
                </c:pt>
                <c:pt idx="8727">
                  <c:v>2.7230671073816806E-25</c:v>
                </c:pt>
                <c:pt idx="8728">
                  <c:v>7.3429953231906879E-13</c:v>
                </c:pt>
                <c:pt idx="8729">
                  <c:v>8.3407746608780585E-35</c:v>
                </c:pt>
                <c:pt idx="8730">
                  <c:v>5.3505230912356025E-181</c:v>
                </c:pt>
                <c:pt idx="8731">
                  <c:v>6.4120009205979365E-12</c:v>
                </c:pt>
                <c:pt idx="8732">
                  <c:v>9.7012197839402107E-11</c:v>
                </c:pt>
                <c:pt idx="8733">
                  <c:v>1.1647163190286396E-63</c:v>
                </c:pt>
                <c:pt idx="8734">
                  <c:v>1.8229037309904087E-86</c:v>
                </c:pt>
                <c:pt idx="8735">
                  <c:v>1.6660966168314675E-6</c:v>
                </c:pt>
                <c:pt idx="8736">
                  <c:v>8.3018511638275452E-13</c:v>
                </c:pt>
                <c:pt idx="8737">
                  <c:v>0.12599989368509373</c:v>
                </c:pt>
                <c:pt idx="8738">
                  <c:v>1.0379147732268411E-127</c:v>
                </c:pt>
                <c:pt idx="8739">
                  <c:v>2.1235061413773029E-43</c:v>
                </c:pt>
                <c:pt idx="8740">
                  <c:v>0.10555367299224679</c:v>
                </c:pt>
                <c:pt idx="8741">
                  <c:v>7.1827635595128182E-11</c:v>
                </c:pt>
                <c:pt idx="8742">
                  <c:v>8.9341784862026E-2</c:v>
                </c:pt>
                <c:pt idx="8743">
                  <c:v>1.4594898792976775E-7</c:v>
                </c:pt>
                <c:pt idx="8744">
                  <c:v>4.2153552239153465E-119</c:v>
                </c:pt>
                <c:pt idx="8745">
                  <c:v>1.1007610847683231E-107</c:v>
                </c:pt>
                <c:pt idx="8746">
                  <c:v>2.5893541539493846E-30</c:v>
                </c:pt>
                <c:pt idx="8747">
                  <c:v>5.6847922652340982E-2</c:v>
                </c:pt>
                <c:pt idx="8748">
                  <c:v>4.0329179497383082E-128</c:v>
                </c:pt>
                <c:pt idx="8749">
                  <c:v>2.1017915459908014E-153</c:v>
                </c:pt>
                <c:pt idx="8750">
                  <c:v>1.3917457243290917E-16</c:v>
                </c:pt>
                <c:pt idx="8751">
                  <c:v>2.5061584193120378E-5</c:v>
                </c:pt>
                <c:pt idx="8752">
                  <c:v>9.5750216156662969E-29</c:v>
                </c:pt>
                <c:pt idx="8753">
                  <c:v>7.9388321876705031E-12</c:v>
                </c:pt>
                <c:pt idx="8754">
                  <c:v>2.3921625395347248E-22</c:v>
                </c:pt>
                <c:pt idx="8755">
                  <c:v>1.3718448393268783E-15</c:v>
                </c:pt>
                <c:pt idx="8756">
                  <c:v>8.9251846337463872E-221</c:v>
                </c:pt>
                <c:pt idx="8757">
                  <c:v>1.8576667899914248E-29</c:v>
                </c:pt>
                <c:pt idx="8758">
                  <c:v>1.5590725593151339E-20</c:v>
                </c:pt>
                <c:pt idx="8759">
                  <c:v>2.8022212530729227E-251</c:v>
                </c:pt>
                <c:pt idx="8760">
                  <c:v>2.1479105149999304E-107</c:v>
                </c:pt>
                <c:pt idx="8761">
                  <c:v>7.7214630012068261E-16</c:v>
                </c:pt>
                <c:pt idx="8762">
                  <c:v>4.4092813312414325E-11</c:v>
                </c:pt>
                <c:pt idx="8763">
                  <c:v>3.4370788808011414E-7</c:v>
                </c:pt>
                <c:pt idx="8764">
                  <c:v>1.3923403364234003E-39</c:v>
                </c:pt>
                <c:pt idx="8765">
                  <c:v>1.0461008457688491E-119</c:v>
                </c:pt>
                <c:pt idx="8766">
                  <c:v>6.8349567179673373E-2</c:v>
                </c:pt>
                <c:pt idx="8767">
                  <c:v>2.7469303637848337E-70</c:v>
                </c:pt>
                <c:pt idx="8768">
                  <c:v>1.515508481740118E-147</c:v>
                </c:pt>
                <c:pt idx="8769">
                  <c:v>2.3224449091895641E-166</c:v>
                </c:pt>
                <c:pt idx="8770">
                  <c:v>2.1465315426268044E-2</c:v>
                </c:pt>
                <c:pt idx="8771">
                  <c:v>1.5977173004162597E-104</c:v>
                </c:pt>
                <c:pt idx="8772">
                  <c:v>1.1897665284707546E-6</c:v>
                </c:pt>
                <c:pt idx="8773">
                  <c:v>3.6568612148399685E-7</c:v>
                </c:pt>
                <c:pt idx="8774">
                  <c:v>7.1507069840923951E-79</c:v>
                </c:pt>
                <c:pt idx="8775">
                  <c:v>2.6390297788814717E-32</c:v>
                </c:pt>
                <c:pt idx="8776">
                  <c:v>3.5541221543383062E-14</c:v>
                </c:pt>
                <c:pt idx="8777">
                  <c:v>9.5516677568193058E-105</c:v>
                </c:pt>
                <c:pt idx="8778">
                  <c:v>7.7719305123957469E-47</c:v>
                </c:pt>
                <c:pt idx="8779">
                  <c:v>1.1782504176256824E-11</c:v>
                </c:pt>
                <c:pt idx="8780">
                  <c:v>1.9590629294047959E-73</c:v>
                </c:pt>
                <c:pt idx="8781">
                  <c:v>3.5222734918264414E-2</c:v>
                </c:pt>
                <c:pt idx="8782">
                  <c:v>6.8163210753163738E-103</c:v>
                </c:pt>
                <c:pt idx="8783">
                  <c:v>5.2980193993283211E-18</c:v>
                </c:pt>
                <c:pt idx="8784">
                  <c:v>3.3561953371829232E-28</c:v>
                </c:pt>
                <c:pt idx="8785">
                  <c:v>1.8804953402715274E-2</c:v>
                </c:pt>
                <c:pt idx="8786">
                  <c:v>0</c:v>
                </c:pt>
                <c:pt idx="8787">
                  <c:v>2.0900538200271994E-45</c:v>
                </c:pt>
                <c:pt idx="8788">
                  <c:v>1.2043200468458294E-174</c:v>
                </c:pt>
                <c:pt idx="8789">
                  <c:v>1.9601848444685395E-25</c:v>
                </c:pt>
                <c:pt idx="8790">
                  <c:v>4.5005234632086305E-2</c:v>
                </c:pt>
                <c:pt idx="8791">
                  <c:v>1.0032453788495706E-148</c:v>
                </c:pt>
                <c:pt idx="8792">
                  <c:v>5.0855817229760588E-132</c:v>
                </c:pt>
                <c:pt idx="8793">
                  <c:v>4.9129996393947353E-20</c:v>
                </c:pt>
                <c:pt idx="8794">
                  <c:v>2.0028087484228933E-34</c:v>
                </c:pt>
                <c:pt idx="8795">
                  <c:v>7.5700702769738132E-9</c:v>
                </c:pt>
                <c:pt idx="8796">
                  <c:v>1.3167299398368553E-36</c:v>
                </c:pt>
                <c:pt idx="8797">
                  <c:v>1.3615478697399211E-38</c:v>
                </c:pt>
                <c:pt idx="8798">
                  <c:v>1.8746136939231602E-232</c:v>
                </c:pt>
                <c:pt idx="8799">
                  <c:v>1.9217542625775541E-57</c:v>
                </c:pt>
                <c:pt idx="8800">
                  <c:v>8.1708632501882192E-2</c:v>
                </c:pt>
                <c:pt idx="8801">
                  <c:v>1.5006579192263066E-5</c:v>
                </c:pt>
                <c:pt idx="8802">
                  <c:v>1.4375647788920234E-80</c:v>
                </c:pt>
                <c:pt idx="8803">
                  <c:v>1.5578128634647827E-3</c:v>
                </c:pt>
                <c:pt idx="8804">
                  <c:v>8.1164446542716803E-21</c:v>
                </c:pt>
                <c:pt idx="8805">
                  <c:v>3.3796616549367846E-6</c:v>
                </c:pt>
                <c:pt idx="8806">
                  <c:v>1.1366591457049869E-95</c:v>
                </c:pt>
                <c:pt idx="8807">
                  <c:v>1.1713248727291595E-120</c:v>
                </c:pt>
                <c:pt idx="8808">
                  <c:v>2.8611653608958341E-10</c:v>
                </c:pt>
                <c:pt idx="8809">
                  <c:v>1.6670878961201262E-44</c:v>
                </c:pt>
                <c:pt idx="8810">
                  <c:v>9.2727284357347663E-24</c:v>
                </c:pt>
                <c:pt idx="8811">
                  <c:v>1.1072728116642629E-94</c:v>
                </c:pt>
                <c:pt idx="8812">
                  <c:v>7.3563477490370288E-61</c:v>
                </c:pt>
                <c:pt idx="8813">
                  <c:v>3.0379487520503023E-11</c:v>
                </c:pt>
                <c:pt idx="8814">
                  <c:v>8.8059871884386201E-65</c:v>
                </c:pt>
                <c:pt idx="8815">
                  <c:v>1.1907468146884116E-211</c:v>
                </c:pt>
                <c:pt idx="8816">
                  <c:v>2.4919755504999599E-2</c:v>
                </c:pt>
                <c:pt idx="8817">
                  <c:v>3.2108636301756681E-60</c:v>
                </c:pt>
                <c:pt idx="8818">
                  <c:v>2.5105828366667425E-80</c:v>
                </c:pt>
                <c:pt idx="8819">
                  <c:v>1.9553094804816629E-10</c:v>
                </c:pt>
                <c:pt idx="8820">
                  <c:v>4.1704297832292763E-201</c:v>
                </c:pt>
                <c:pt idx="8821">
                  <c:v>4.1304282842712261E-148</c:v>
                </c:pt>
                <c:pt idx="8822">
                  <c:v>1.1104247424809357E-37</c:v>
                </c:pt>
                <c:pt idx="8823">
                  <c:v>8.0946556815058458E-6</c:v>
                </c:pt>
                <c:pt idx="8824">
                  <c:v>6.5635632870638038E-24</c:v>
                </c:pt>
                <c:pt idx="8825">
                  <c:v>1.0938651575817077E-3</c:v>
                </c:pt>
                <c:pt idx="8826">
                  <c:v>7.9576476848513184E-58</c:v>
                </c:pt>
                <c:pt idx="8827">
                  <c:v>6.4124717339875788E-61</c:v>
                </c:pt>
                <c:pt idx="8828">
                  <c:v>9.1719822983739013E-2</c:v>
                </c:pt>
                <c:pt idx="8829">
                  <c:v>8.4249293942694741E-112</c:v>
                </c:pt>
                <c:pt idx="8830">
                  <c:v>9.5700831357161079E-2</c:v>
                </c:pt>
                <c:pt idx="8831">
                  <c:v>9.9891233462678058E-2</c:v>
                </c:pt>
                <c:pt idx="8832">
                  <c:v>1.5842834320768894E-11</c:v>
                </c:pt>
                <c:pt idx="8833">
                  <c:v>7.206554468457544E-3</c:v>
                </c:pt>
                <c:pt idx="8834">
                  <c:v>6.1194553635973557E-66</c:v>
                </c:pt>
                <c:pt idx="8835">
                  <c:v>4.8044115701943053E-30</c:v>
                </c:pt>
                <c:pt idx="8836">
                  <c:v>9.8328571625573522E-9</c:v>
                </c:pt>
                <c:pt idx="8837">
                  <c:v>1.9585846475906013E-247</c:v>
                </c:pt>
                <c:pt idx="8838">
                  <c:v>1.7287439002148846E-93</c:v>
                </c:pt>
                <c:pt idx="8839">
                  <c:v>1.8255075483057179E-26</c:v>
                </c:pt>
                <c:pt idx="8840">
                  <c:v>7.6675489720387161E-5</c:v>
                </c:pt>
                <c:pt idx="8841">
                  <c:v>1.9993448232370633E-50</c:v>
                </c:pt>
                <c:pt idx="8842">
                  <c:v>6.9425095240946728E-16</c:v>
                </c:pt>
                <c:pt idx="8843">
                  <c:v>6.6319506770635441E-4</c:v>
                </c:pt>
                <c:pt idx="8844">
                  <c:v>4.0378441553116866E-13</c:v>
                </c:pt>
                <c:pt idx="8845">
                  <c:v>3.2815955849818095E-20</c:v>
                </c:pt>
                <c:pt idx="8846">
                  <c:v>4.5472070827808804E-17</c:v>
                </c:pt>
                <c:pt idx="8847">
                  <c:v>4.2068906826570059E-67</c:v>
                </c:pt>
                <c:pt idx="8848">
                  <c:v>6.1744613466847723E-82</c:v>
                </c:pt>
                <c:pt idx="8849">
                  <c:v>1.7721532509538575E-15</c:v>
                </c:pt>
                <c:pt idx="8850">
                  <c:v>0</c:v>
                </c:pt>
                <c:pt idx="8851">
                  <c:v>5.2125303339137973E-17</c:v>
                </c:pt>
                <c:pt idx="8852">
                  <c:v>1.9782388951169047E-9</c:v>
                </c:pt>
                <c:pt idx="8853">
                  <c:v>3.484033935585561E-5</c:v>
                </c:pt>
                <c:pt idx="8854">
                  <c:v>0</c:v>
                </c:pt>
                <c:pt idx="8855">
                  <c:v>1.4151482159781523E-2</c:v>
                </c:pt>
                <c:pt idx="8856">
                  <c:v>1.5675277779081383E-56</c:v>
                </c:pt>
                <c:pt idx="8857">
                  <c:v>2.110008589789491E-188</c:v>
                </c:pt>
                <c:pt idx="8858">
                  <c:v>1.5098840627869231E-150</c:v>
                </c:pt>
                <c:pt idx="8859">
                  <c:v>5.6872951953123589E-6</c:v>
                </c:pt>
                <c:pt idx="8860">
                  <c:v>1.6957283619956621E-62</c:v>
                </c:pt>
                <c:pt idx="8861">
                  <c:v>1.1753535765960635E-40</c:v>
                </c:pt>
                <c:pt idx="8862">
                  <c:v>1.5167254564776941E-49</c:v>
                </c:pt>
                <c:pt idx="8863">
                  <c:v>1.6431591192863166E-42</c:v>
                </c:pt>
                <c:pt idx="8864">
                  <c:v>1.1044481578544349E-87</c:v>
                </c:pt>
                <c:pt idx="8865">
                  <c:v>6.689252570929383E-91</c:v>
                </c:pt>
                <c:pt idx="8866">
                  <c:v>1.0168215648201126E-2</c:v>
                </c:pt>
                <c:pt idx="8867">
                  <c:v>6.3907547812195327E-16</c:v>
                </c:pt>
                <c:pt idx="8868">
                  <c:v>3.2725398682411166E-24</c:v>
                </c:pt>
                <c:pt idx="8869">
                  <c:v>1.1701209315879822E-31</c:v>
                </c:pt>
                <c:pt idx="8870">
                  <c:v>1.8275067427666023E-2</c:v>
                </c:pt>
                <c:pt idx="8871">
                  <c:v>4.1002450489734862E-53</c:v>
                </c:pt>
                <c:pt idx="8872">
                  <c:v>2.8604230481264486E-45</c:v>
                </c:pt>
                <c:pt idx="8873">
                  <c:v>2.2127356525076585E-3</c:v>
                </c:pt>
                <c:pt idx="8874">
                  <c:v>1.8781130826218153E-3</c:v>
                </c:pt>
                <c:pt idx="8875">
                  <c:v>2.0910398694564854E-56</c:v>
                </c:pt>
                <c:pt idx="8876">
                  <c:v>3.7077411472411258E-81</c:v>
                </c:pt>
                <c:pt idx="8877">
                  <c:v>6.1930666246142962E-119</c:v>
                </c:pt>
                <c:pt idx="8878">
                  <c:v>2.8750714031006777E-52</c:v>
                </c:pt>
                <c:pt idx="8879">
                  <c:v>5.4613186564487597E-65</c:v>
                </c:pt>
                <c:pt idx="8880">
                  <c:v>8.0083160540478802E-177</c:v>
                </c:pt>
                <c:pt idx="8881">
                  <c:v>7.3164005998107258E-6</c:v>
                </c:pt>
                <c:pt idx="8882">
                  <c:v>4.710903512432142E-66</c:v>
                </c:pt>
                <c:pt idx="8883">
                  <c:v>6.3707546932010077E-72</c:v>
                </c:pt>
                <c:pt idx="8884">
                  <c:v>2.8016037273714009E-4</c:v>
                </c:pt>
                <c:pt idx="8885">
                  <c:v>1.4629749696944555E-54</c:v>
                </c:pt>
                <c:pt idx="8886">
                  <c:v>5.9327363885989726E-43</c:v>
                </c:pt>
                <c:pt idx="8887">
                  <c:v>6.4878201969821942E-222</c:v>
                </c:pt>
                <c:pt idx="8888">
                  <c:v>3.4772648341312561E-22</c:v>
                </c:pt>
                <c:pt idx="8889">
                  <c:v>2.0685420561284816E-161</c:v>
                </c:pt>
                <c:pt idx="8890">
                  <c:v>5.6656119534457219E-2</c:v>
                </c:pt>
                <c:pt idx="8891">
                  <c:v>5.3315591566298258E-121</c:v>
                </c:pt>
                <c:pt idx="8892">
                  <c:v>5.3008859745728951E-8</c:v>
                </c:pt>
                <c:pt idx="8893">
                  <c:v>9.2747565788263098E-2</c:v>
                </c:pt>
                <c:pt idx="8894">
                  <c:v>1.6347289722653177E-25</c:v>
                </c:pt>
                <c:pt idx="8895">
                  <c:v>1.4031179786817931E-24</c:v>
                </c:pt>
                <c:pt idx="8896">
                  <c:v>2.2869632122420436E-206</c:v>
                </c:pt>
                <c:pt idx="8897">
                  <c:v>1.1568271172468258E-24</c:v>
                </c:pt>
                <c:pt idx="8898">
                  <c:v>2.3677287984473724E-3</c:v>
                </c:pt>
                <c:pt idx="8899">
                  <c:v>0.12276021445864171</c:v>
                </c:pt>
                <c:pt idx="8900">
                  <c:v>4.4231649325498857E-24</c:v>
                </c:pt>
                <c:pt idx="8901">
                  <c:v>2.0779719879835484E-40</c:v>
                </c:pt>
                <c:pt idx="8902">
                  <c:v>1.2560841953737584E-3</c:v>
                </c:pt>
                <c:pt idx="8903">
                  <c:v>1.8998367854718866E-3</c:v>
                </c:pt>
                <c:pt idx="8904">
                  <c:v>7.0415353770372007E-114</c:v>
                </c:pt>
                <c:pt idx="8905">
                  <c:v>1.8712817605059201E-23</c:v>
                </c:pt>
                <c:pt idx="8906">
                  <c:v>0.10676001494096385</c:v>
                </c:pt>
                <c:pt idx="8907">
                  <c:v>8.7157296203263876E-21</c:v>
                </c:pt>
                <c:pt idx="8908">
                  <c:v>1.9928447579433963E-302</c:v>
                </c:pt>
                <c:pt idx="8909">
                  <c:v>7.8612972940545522E-12</c:v>
                </c:pt>
                <c:pt idx="8910">
                  <c:v>1.9233387155599225E-140</c:v>
                </c:pt>
                <c:pt idx="8911">
                  <c:v>2.9413722755521157E-207</c:v>
                </c:pt>
                <c:pt idx="8912">
                  <c:v>8.8411848023728354E-145</c:v>
                </c:pt>
                <c:pt idx="8913">
                  <c:v>1.4458808761826223E-6</c:v>
                </c:pt>
                <c:pt idx="8914">
                  <c:v>1.1981347441361752E-4</c:v>
                </c:pt>
                <c:pt idx="8915">
                  <c:v>2.0818967286903586E-32</c:v>
                </c:pt>
                <c:pt idx="8916">
                  <c:v>7.5111391586456214E-9</c:v>
                </c:pt>
                <c:pt idx="8917">
                  <c:v>2.3245593217463782E-23</c:v>
                </c:pt>
                <c:pt idx="8918">
                  <c:v>1.7057537551056592E-26</c:v>
                </c:pt>
                <c:pt idx="8919">
                  <c:v>5.3225041826532632E-122</c:v>
                </c:pt>
                <c:pt idx="8920">
                  <c:v>2.260063007571151E-16</c:v>
                </c:pt>
                <c:pt idx="8921">
                  <c:v>1.2343061333573893E-257</c:v>
                </c:pt>
                <c:pt idx="8922">
                  <c:v>2.2691815345284422E-61</c:v>
                </c:pt>
                <c:pt idx="8923">
                  <c:v>2.3705479599464534E-13</c:v>
                </c:pt>
                <c:pt idx="8924">
                  <c:v>5.1596840134245778E-11</c:v>
                </c:pt>
                <c:pt idx="8925">
                  <c:v>4.7986412696427565E-80</c:v>
                </c:pt>
                <c:pt idx="8926">
                  <c:v>8.7410622771072347E-6</c:v>
                </c:pt>
                <c:pt idx="8927">
                  <c:v>5.3387914823086845E-20</c:v>
                </c:pt>
                <c:pt idx="8928">
                  <c:v>1.0479754445407549E-28</c:v>
                </c:pt>
                <c:pt idx="8929">
                  <c:v>2.3177289958376576E-49</c:v>
                </c:pt>
                <c:pt idx="8930">
                  <c:v>2.2336800756822757E-89</c:v>
                </c:pt>
                <c:pt idx="8931">
                  <c:v>7.977844385583574E-62</c:v>
                </c:pt>
                <c:pt idx="8932">
                  <c:v>9.6046851511358351E-188</c:v>
                </c:pt>
                <c:pt idx="8933">
                  <c:v>2.2619939781889286E-145</c:v>
                </c:pt>
                <c:pt idx="8934">
                  <c:v>6.4138816209400623E-161</c:v>
                </c:pt>
                <c:pt idx="8935">
                  <c:v>2.0127963699536306E-49</c:v>
                </c:pt>
                <c:pt idx="8936">
                  <c:v>1.9320711499731353E-54</c:v>
                </c:pt>
                <c:pt idx="8937">
                  <c:v>1.3632021420299741E-30</c:v>
                </c:pt>
                <c:pt idx="8938">
                  <c:v>4.2344571073171451E-32</c:v>
                </c:pt>
                <c:pt idx="8939">
                  <c:v>2.7820775912811568E-29</c:v>
                </c:pt>
                <c:pt idx="8940">
                  <c:v>2.6158212794415304E-28</c:v>
                </c:pt>
                <c:pt idx="8941">
                  <c:v>8.8064548705850561E-5</c:v>
                </c:pt>
                <c:pt idx="8942">
                  <c:v>2.6171168027671494E-22</c:v>
                </c:pt>
                <c:pt idx="8943">
                  <c:v>0</c:v>
                </c:pt>
                <c:pt idx="8944">
                  <c:v>4.1123655440512288E-2</c:v>
                </c:pt>
                <c:pt idx="8945">
                  <c:v>4.2956992891355225E-86</c:v>
                </c:pt>
                <c:pt idx="8946">
                  <c:v>5.715009534503568E-35</c:v>
                </c:pt>
                <c:pt idx="8947">
                  <c:v>1.4392337641477748E-4</c:v>
                </c:pt>
                <c:pt idx="8948">
                  <c:v>4.2450744349404122E-2</c:v>
                </c:pt>
                <c:pt idx="8949">
                  <c:v>3.1836668513300531E-11</c:v>
                </c:pt>
                <c:pt idx="8950">
                  <c:v>6.0833387117492138E-43</c:v>
                </c:pt>
                <c:pt idx="8951">
                  <c:v>8.7093153674325609E-26</c:v>
                </c:pt>
                <c:pt idx="8952">
                  <c:v>6.4356412519235686E-68</c:v>
                </c:pt>
                <c:pt idx="8953">
                  <c:v>2.0623556090907869E-121</c:v>
                </c:pt>
                <c:pt idx="8954">
                  <c:v>3.7161457278444359E-24</c:v>
                </c:pt>
                <c:pt idx="8955">
                  <c:v>8.6284172609503177E-5</c:v>
                </c:pt>
                <c:pt idx="8956">
                  <c:v>2.0734980595626813E-28</c:v>
                </c:pt>
                <c:pt idx="8957">
                  <c:v>1.2013212721336947E-17</c:v>
                </c:pt>
                <c:pt idx="8958">
                  <c:v>9.0361828008523702E-282</c:v>
                </c:pt>
                <c:pt idx="8959">
                  <c:v>1.6853335121325828E-147</c:v>
                </c:pt>
                <c:pt idx="8960">
                  <c:v>2.4579652285764803E-8</c:v>
                </c:pt>
                <c:pt idx="8961">
                  <c:v>4.9791914518257519E-101</c:v>
                </c:pt>
                <c:pt idx="8962">
                  <c:v>0.1203505040043799</c:v>
                </c:pt>
                <c:pt idx="8963">
                  <c:v>3.4634830160363363E-27</c:v>
                </c:pt>
                <c:pt idx="8964">
                  <c:v>1.4094780188580124E-29</c:v>
                </c:pt>
                <c:pt idx="8965">
                  <c:v>1.8812078748562018E-4</c:v>
                </c:pt>
                <c:pt idx="8966">
                  <c:v>1.0348755160630247E-139</c:v>
                </c:pt>
                <c:pt idx="8967">
                  <c:v>0.12616057741330711</c:v>
                </c:pt>
                <c:pt idx="8968">
                  <c:v>1.3436936541361317E-82</c:v>
                </c:pt>
                <c:pt idx="8969">
                  <c:v>2.1645613107663069E-6</c:v>
                </c:pt>
                <c:pt idx="8970">
                  <c:v>3.164053863231793E-138</c:v>
                </c:pt>
                <c:pt idx="8971">
                  <c:v>1.9313323122000073E-16</c:v>
                </c:pt>
                <c:pt idx="8972">
                  <c:v>1.1420153961512861E-20</c:v>
                </c:pt>
                <c:pt idx="8973">
                  <c:v>2.5853495928001154E-29</c:v>
                </c:pt>
                <c:pt idx="8974">
                  <c:v>1.5872384786269173E-79</c:v>
                </c:pt>
                <c:pt idx="8975">
                  <c:v>3.918729458908107E-4</c:v>
                </c:pt>
                <c:pt idx="8976">
                  <c:v>1.124548227021553E-5</c:v>
                </c:pt>
                <c:pt idx="8977">
                  <c:v>1.0668601599615937E-204</c:v>
                </c:pt>
                <c:pt idx="8978">
                  <c:v>5.8040045587931122E-3</c:v>
                </c:pt>
                <c:pt idx="8979">
                  <c:v>5.8403279782712182E-216</c:v>
                </c:pt>
                <c:pt idx="8980">
                  <c:v>1.9929052698122459E-5</c:v>
                </c:pt>
                <c:pt idx="8981">
                  <c:v>4.3532679211601326E-24</c:v>
                </c:pt>
                <c:pt idx="8982">
                  <c:v>5.0074597701413759E-2</c:v>
                </c:pt>
                <c:pt idx="8983">
                  <c:v>3.2511496996397332E-160</c:v>
                </c:pt>
                <c:pt idx="8984">
                  <c:v>1.1176122342116192E-13</c:v>
                </c:pt>
                <c:pt idx="8985">
                  <c:v>1.7314011737138966E-3</c:v>
                </c:pt>
                <c:pt idx="8986">
                  <c:v>0.1132685780952553</c:v>
                </c:pt>
                <c:pt idx="8987">
                  <c:v>3.5009666514066226E-10</c:v>
                </c:pt>
                <c:pt idx="8988">
                  <c:v>4.763277838632872E-52</c:v>
                </c:pt>
                <c:pt idx="8989">
                  <c:v>1.128928568074513E-39</c:v>
                </c:pt>
                <c:pt idx="8990">
                  <c:v>7.9637753450642114E-37</c:v>
                </c:pt>
                <c:pt idx="8991">
                  <c:v>6.3004574586975886E-9</c:v>
                </c:pt>
                <c:pt idx="8992">
                  <c:v>0.12263176859357793</c:v>
                </c:pt>
                <c:pt idx="8993">
                  <c:v>2.5105828366667425E-80</c:v>
                </c:pt>
                <c:pt idx="8994">
                  <c:v>3.7505616824334823E-67</c:v>
                </c:pt>
                <c:pt idx="8995">
                  <c:v>1.6444675197933224E-277</c:v>
                </c:pt>
                <c:pt idx="8996">
                  <c:v>4.7923299451325354E-11</c:v>
                </c:pt>
                <c:pt idx="8997">
                  <c:v>1.1102265303406209E-137</c:v>
                </c:pt>
                <c:pt idx="8998">
                  <c:v>5.0637196114137713E-129</c:v>
                </c:pt>
                <c:pt idx="8999">
                  <c:v>2.8858573242982757E-82</c:v>
                </c:pt>
                <c:pt idx="9000">
                  <c:v>2.6190423639551438E-12</c:v>
                </c:pt>
                <c:pt idx="9001">
                  <c:v>3.7407883245252021E-49</c:v>
                </c:pt>
                <c:pt idx="9002">
                  <c:v>1.8819036095030902E-34</c:v>
                </c:pt>
                <c:pt idx="9003">
                  <c:v>1.7662959660603269E-2</c:v>
                </c:pt>
                <c:pt idx="9004">
                  <c:v>6.1622354217911519E-24</c:v>
                </c:pt>
                <c:pt idx="9005">
                  <c:v>4.9833145118049692E-14</c:v>
                </c:pt>
                <c:pt idx="9006">
                  <c:v>3.3098808234512567E-4</c:v>
                </c:pt>
                <c:pt idx="9007">
                  <c:v>1.4960059677225795E-55</c:v>
                </c:pt>
                <c:pt idx="9008">
                  <c:v>9.5215923010850443E-142</c:v>
                </c:pt>
                <c:pt idx="9009">
                  <c:v>3.7884764984266903E-9</c:v>
                </c:pt>
                <c:pt idx="9010">
                  <c:v>5.3945161302283929E-87</c:v>
                </c:pt>
                <c:pt idx="9011">
                  <c:v>4.338619671964232E-50</c:v>
                </c:pt>
                <c:pt idx="9012">
                  <c:v>2.8147677058924692E-215</c:v>
                </c:pt>
                <c:pt idx="9013">
                  <c:v>3.3361511653554827E-52</c:v>
                </c:pt>
                <c:pt idx="9014">
                  <c:v>2.7613489298695004E-100</c:v>
                </c:pt>
                <c:pt idx="9015">
                  <c:v>8.6941960895472557E-76</c:v>
                </c:pt>
                <c:pt idx="9016">
                  <c:v>1.9817816041309321E-5</c:v>
                </c:pt>
                <c:pt idx="9017">
                  <c:v>1.8260560959634277E-36</c:v>
                </c:pt>
                <c:pt idx="9018">
                  <c:v>5.9048171184037259E-31</c:v>
                </c:pt>
                <c:pt idx="9019">
                  <c:v>8.8729821749122659E-9</c:v>
                </c:pt>
                <c:pt idx="9020">
                  <c:v>3.2740227745790508E-262</c:v>
                </c:pt>
                <c:pt idx="9021">
                  <c:v>1.3062345830085134E-97</c:v>
                </c:pt>
                <c:pt idx="9022">
                  <c:v>6.2297063822631076E-5</c:v>
                </c:pt>
                <c:pt idx="9023">
                  <c:v>4.4012675399514508E-105</c:v>
                </c:pt>
                <c:pt idx="9024">
                  <c:v>2.7283654950515639E-39</c:v>
                </c:pt>
                <c:pt idx="9025">
                  <c:v>2.3631543827461503E-2</c:v>
                </c:pt>
                <c:pt idx="9026">
                  <c:v>5.8804355590057893E-76</c:v>
                </c:pt>
                <c:pt idx="9027">
                  <c:v>4.4181922858259463E-19</c:v>
                </c:pt>
                <c:pt idx="9028">
                  <c:v>1.7395091881092457E-19</c:v>
                </c:pt>
                <c:pt idx="9029">
                  <c:v>1.3873405162203897E-58</c:v>
                </c:pt>
                <c:pt idx="9030">
                  <c:v>2.3215011089846005E-42</c:v>
                </c:pt>
                <c:pt idx="9031">
                  <c:v>6.3240982207588975E-55</c:v>
                </c:pt>
                <c:pt idx="9032">
                  <c:v>3.6373620395292213E-80</c:v>
                </c:pt>
                <c:pt idx="9033">
                  <c:v>1.584563346872898E-28</c:v>
                </c:pt>
                <c:pt idx="9034">
                  <c:v>1.1474606826103362E-31</c:v>
                </c:pt>
                <c:pt idx="9035">
                  <c:v>6.1712192269025585E-230</c:v>
                </c:pt>
                <c:pt idx="9036">
                  <c:v>1.5679493352716618E-36</c:v>
                </c:pt>
                <c:pt idx="9037">
                  <c:v>3.5089531940755244E-117</c:v>
                </c:pt>
                <c:pt idx="9038">
                  <c:v>1.0865470597462079E-104</c:v>
                </c:pt>
                <c:pt idx="9039">
                  <c:v>1.4306417284848845E-95</c:v>
                </c:pt>
                <c:pt idx="9040">
                  <c:v>1.3441980334431872E-26</c:v>
                </c:pt>
                <c:pt idx="9041">
                  <c:v>2.535335882132586E-197</c:v>
                </c:pt>
                <c:pt idx="9042">
                  <c:v>3.6476368861372174E-27</c:v>
                </c:pt>
                <c:pt idx="9043">
                  <c:v>3.7788845537943113E-89</c:v>
                </c:pt>
                <c:pt idx="9044">
                  <c:v>3.9640407286954436E-21</c:v>
                </c:pt>
                <c:pt idx="9045">
                  <c:v>6.6178770807859684E-8</c:v>
                </c:pt>
                <c:pt idx="9046">
                  <c:v>6.3635403553375884E-34</c:v>
                </c:pt>
                <c:pt idx="9047">
                  <c:v>1.4647832189691529E-9</c:v>
                </c:pt>
                <c:pt idx="9048">
                  <c:v>2.9526503834810419E-125</c:v>
                </c:pt>
                <c:pt idx="9049">
                  <c:v>3.0633637143575834E-39</c:v>
                </c:pt>
                <c:pt idx="9050">
                  <c:v>7.9072182449982165E-121</c:v>
                </c:pt>
                <c:pt idx="9051">
                  <c:v>2.43542418500652E-217</c:v>
                </c:pt>
                <c:pt idx="9052">
                  <c:v>2.4760867695261283E-3</c:v>
                </c:pt>
                <c:pt idx="9053">
                  <c:v>7.9397039272976949E-2</c:v>
                </c:pt>
                <c:pt idx="9054">
                  <c:v>7.2918618509016298E-37</c:v>
                </c:pt>
                <c:pt idx="9055">
                  <c:v>5.8613511479102312E-6</c:v>
                </c:pt>
                <c:pt idx="9056">
                  <c:v>1.8101033046423046E-220</c:v>
                </c:pt>
                <c:pt idx="9057">
                  <c:v>4.1313785982141132E-33</c:v>
                </c:pt>
                <c:pt idx="9058">
                  <c:v>2.7649097295146445E-110</c:v>
                </c:pt>
                <c:pt idx="9059">
                  <c:v>4.0605693763650395E-30</c:v>
                </c:pt>
                <c:pt idx="9060">
                  <c:v>4.1772711387002808E-232</c:v>
                </c:pt>
                <c:pt idx="9061">
                  <c:v>1.2755170659247728E-33</c:v>
                </c:pt>
                <c:pt idx="9062">
                  <c:v>4.3151010741990115E-3</c:v>
                </c:pt>
                <c:pt idx="9063">
                  <c:v>0.11832900804480301</c:v>
                </c:pt>
                <c:pt idx="9064">
                  <c:v>4.3947606635029317E-34</c:v>
                </c:pt>
                <c:pt idx="9065">
                  <c:v>6.2622784750475836E-36</c:v>
                </c:pt>
                <c:pt idx="9066">
                  <c:v>2.0904721002368526E-3</c:v>
                </c:pt>
                <c:pt idx="9067">
                  <c:v>1.6226577303216099E-266</c:v>
                </c:pt>
                <c:pt idx="9068">
                  <c:v>0.13288942769485043</c:v>
                </c:pt>
                <c:pt idx="9069">
                  <c:v>9.8791443293119181E-11</c:v>
                </c:pt>
                <c:pt idx="9070">
                  <c:v>2.7407985915615314E-259</c:v>
                </c:pt>
                <c:pt idx="9071">
                  <c:v>2.6071336791398298E-2</c:v>
                </c:pt>
                <c:pt idx="9072">
                  <c:v>2.6331978039561918E-29</c:v>
                </c:pt>
                <c:pt idx="9073">
                  <c:v>3.174305611266844E-45</c:v>
                </c:pt>
                <c:pt idx="9074">
                  <c:v>7.5975901048746072E-106</c:v>
                </c:pt>
                <c:pt idx="9075">
                  <c:v>1.6262996321155662E-20</c:v>
                </c:pt>
                <c:pt idx="9076">
                  <c:v>9.8115646062476978E-40</c:v>
                </c:pt>
                <c:pt idx="9077">
                  <c:v>2.1518447949482763E-2</c:v>
                </c:pt>
                <c:pt idx="9078">
                  <c:v>7.4833407199274511E-94</c:v>
                </c:pt>
                <c:pt idx="9079">
                  <c:v>4.0860599163999333E-24</c:v>
                </c:pt>
                <c:pt idx="9080">
                  <c:v>3.0594554630841993E-6</c:v>
                </c:pt>
                <c:pt idx="9081">
                  <c:v>3.4699170764411454E-20</c:v>
                </c:pt>
                <c:pt idx="9082">
                  <c:v>2.1346704797501999E-52</c:v>
                </c:pt>
                <c:pt idx="9083">
                  <c:v>5.798594389453305E-13</c:v>
                </c:pt>
                <c:pt idx="9084">
                  <c:v>7.6534976356325568E-101</c:v>
                </c:pt>
                <c:pt idx="9085">
                  <c:v>1.6012292310833677E-40</c:v>
                </c:pt>
                <c:pt idx="9086">
                  <c:v>5.6254606553737681E-8</c:v>
                </c:pt>
                <c:pt idx="9087">
                  <c:v>4.3733737629481413E-14</c:v>
                </c:pt>
                <c:pt idx="9088">
                  <c:v>4.3624033859600555E-159</c:v>
                </c:pt>
                <c:pt idx="9089">
                  <c:v>8.8796038884738449E-35</c:v>
                </c:pt>
                <c:pt idx="9090">
                  <c:v>2.4743000625425721E-37</c:v>
                </c:pt>
                <c:pt idx="9091">
                  <c:v>1.8230905135014278E-167</c:v>
                </c:pt>
                <c:pt idx="9092">
                  <c:v>6.7613708742122608E-3</c:v>
                </c:pt>
                <c:pt idx="9093">
                  <c:v>3.9682410420185126E-46</c:v>
                </c:pt>
                <c:pt idx="9094">
                  <c:v>2.0370358361842422E-67</c:v>
                </c:pt>
                <c:pt idx="9095">
                  <c:v>2.053695970722422E-23</c:v>
                </c:pt>
                <c:pt idx="9096">
                  <c:v>2.289145168060296E-3</c:v>
                </c:pt>
                <c:pt idx="9097">
                  <c:v>1.0157790642025676E-3</c:v>
                </c:pt>
                <c:pt idx="9098">
                  <c:v>1.3363541308556771E-67</c:v>
                </c:pt>
                <c:pt idx="9099">
                  <c:v>6.5390102371538203E-113</c:v>
                </c:pt>
                <c:pt idx="9100">
                  <c:v>6.2596154726194233E-24</c:v>
                </c:pt>
                <c:pt idx="9101">
                  <c:v>7.8270414214052267E-5</c:v>
                </c:pt>
                <c:pt idx="9102">
                  <c:v>1.3082313898356697E-74</c:v>
                </c:pt>
                <c:pt idx="9103">
                  <c:v>8.4752645384859826E-2</c:v>
                </c:pt>
                <c:pt idx="9104">
                  <c:v>2.304443113350979E-35</c:v>
                </c:pt>
                <c:pt idx="9105">
                  <c:v>8.7820112615604464E-15</c:v>
                </c:pt>
                <c:pt idx="9106">
                  <c:v>4.4832563111570391E-2</c:v>
                </c:pt>
                <c:pt idx="9107">
                  <c:v>0.13113668263478911</c:v>
                </c:pt>
                <c:pt idx="9108">
                  <c:v>9.5843445475398714E-104</c:v>
                </c:pt>
                <c:pt idx="9109">
                  <c:v>1.2273052003926038E-10</c:v>
                </c:pt>
                <c:pt idx="9110">
                  <c:v>1.9658696308217379E-19</c:v>
                </c:pt>
                <c:pt idx="9111">
                  <c:v>1.834193762722197E-6</c:v>
                </c:pt>
                <c:pt idx="9112">
                  <c:v>2.7454171400772959E-32</c:v>
                </c:pt>
                <c:pt idx="9113">
                  <c:v>7.9885930434432574E-125</c:v>
                </c:pt>
                <c:pt idx="9114">
                  <c:v>8.0341593954838683E-2</c:v>
                </c:pt>
                <c:pt idx="9115">
                  <c:v>2.9210593584661478E-18</c:v>
                </c:pt>
                <c:pt idx="9116">
                  <c:v>7.4496434656846631E-95</c:v>
                </c:pt>
                <c:pt idx="9117">
                  <c:v>5.914041201865012E-243</c:v>
                </c:pt>
                <c:pt idx="9118">
                  <c:v>1.7499512407996563E-58</c:v>
                </c:pt>
                <c:pt idx="9119">
                  <c:v>0.1329658824728609</c:v>
                </c:pt>
                <c:pt idx="9120">
                  <c:v>6.7476226305292577E-4</c:v>
                </c:pt>
                <c:pt idx="9121">
                  <c:v>2.8597711661951612E-41</c:v>
                </c:pt>
                <c:pt idx="9122">
                  <c:v>6.3697888388481706E-56</c:v>
                </c:pt>
                <c:pt idx="9123">
                  <c:v>4.5056059381489767E-4</c:v>
                </c:pt>
                <c:pt idx="9124">
                  <c:v>1.1170332406088404E-4</c:v>
                </c:pt>
                <c:pt idx="9125">
                  <c:v>5.8023123618748366E-73</c:v>
                </c:pt>
                <c:pt idx="9126">
                  <c:v>1.1821363488838896E-248</c:v>
                </c:pt>
                <c:pt idx="9127">
                  <c:v>5.7948827624544004E-10</c:v>
                </c:pt>
                <c:pt idx="9128">
                  <c:v>3.3591599124883219E-126</c:v>
                </c:pt>
                <c:pt idx="9129">
                  <c:v>3.6689124006261776E-20</c:v>
                </c:pt>
                <c:pt idx="9130">
                  <c:v>2.1494096611082248E-9</c:v>
                </c:pt>
                <c:pt idx="9131">
                  <c:v>1.9585846475906013E-247</c:v>
                </c:pt>
                <c:pt idx="9132">
                  <c:v>2.9449868295889222E-16</c:v>
                </c:pt>
                <c:pt idx="9133">
                  <c:v>3.4190407623724396E-13</c:v>
                </c:pt>
                <c:pt idx="9134">
                  <c:v>4.3341200509452439E-175</c:v>
                </c:pt>
                <c:pt idx="9135">
                  <c:v>9.6560319369294394E-35</c:v>
                </c:pt>
                <c:pt idx="9136">
                  <c:v>0</c:v>
                </c:pt>
                <c:pt idx="9137">
                  <c:v>3.6856851000194693E-6</c:v>
                </c:pt>
                <c:pt idx="9138">
                  <c:v>1.215922475590621E-29</c:v>
                </c:pt>
                <c:pt idx="9139">
                  <c:v>3.8791788025115747E-20</c:v>
                </c:pt>
                <c:pt idx="9140">
                  <c:v>0</c:v>
                </c:pt>
                <c:pt idx="9141">
                  <c:v>1.0105332512632047E-9</c:v>
                </c:pt>
                <c:pt idx="9142">
                  <c:v>4.7793515806887255E-18</c:v>
                </c:pt>
                <c:pt idx="9143">
                  <c:v>7.5149829625946095E-14</c:v>
                </c:pt>
                <c:pt idx="9144">
                  <c:v>9.2819261007724035E-63</c:v>
                </c:pt>
                <c:pt idx="9145">
                  <c:v>1.5578128634647827E-3</c:v>
                </c:pt>
                <c:pt idx="9146">
                  <c:v>4.4389254211996467E-51</c:v>
                </c:pt>
                <c:pt idx="9147">
                  <c:v>2.2966865365145609E-9</c:v>
                </c:pt>
                <c:pt idx="9148">
                  <c:v>1.0128004223376192E-74</c:v>
                </c:pt>
                <c:pt idx="9149">
                  <c:v>3.2274896657182199E-22</c:v>
                </c:pt>
                <c:pt idx="9150">
                  <c:v>2.7148713155762276E-11</c:v>
                </c:pt>
                <c:pt idx="9151">
                  <c:v>1.942809917747926E-6</c:v>
                </c:pt>
                <c:pt idx="9152">
                  <c:v>6.8782908057592992E-5</c:v>
                </c:pt>
                <c:pt idx="9153">
                  <c:v>1.4458337486978807E-63</c:v>
                </c:pt>
                <c:pt idx="9154">
                  <c:v>1.741685740504457E-203</c:v>
                </c:pt>
                <c:pt idx="9155">
                  <c:v>9.2823485786418848E-10</c:v>
                </c:pt>
                <c:pt idx="9156">
                  <c:v>2.5301238952516429E-37</c:v>
                </c:pt>
                <c:pt idx="9157">
                  <c:v>6.7181073311763113E-3</c:v>
                </c:pt>
                <c:pt idx="9158">
                  <c:v>0</c:v>
                </c:pt>
                <c:pt idx="9159">
                  <c:v>9.559016463865601E-73</c:v>
                </c:pt>
                <c:pt idx="9160">
                  <c:v>4.6016753697131202E-8</c:v>
                </c:pt>
                <c:pt idx="9161">
                  <c:v>1.5263558254712314E-213</c:v>
                </c:pt>
                <c:pt idx="9162">
                  <c:v>1.8461545013256901E-87</c:v>
                </c:pt>
                <c:pt idx="9163">
                  <c:v>0</c:v>
                </c:pt>
                <c:pt idx="9164">
                  <c:v>1.0677007782430441E-4</c:v>
                </c:pt>
                <c:pt idx="9165">
                  <c:v>1.3939406917829883E-21</c:v>
                </c:pt>
                <c:pt idx="9166">
                  <c:v>1.4762330963571508E-152</c:v>
                </c:pt>
                <c:pt idx="9167">
                  <c:v>1.0214820920266298E-103</c:v>
                </c:pt>
                <c:pt idx="9168">
                  <c:v>2.7405763925498049E-11</c:v>
                </c:pt>
                <c:pt idx="9169">
                  <c:v>5.961816733795793E-25</c:v>
                </c:pt>
                <c:pt idx="9170">
                  <c:v>7.4112438847047385E-22</c:v>
                </c:pt>
                <c:pt idx="9171">
                  <c:v>7.7318398303016525E-57</c:v>
                </c:pt>
                <c:pt idx="9172">
                  <c:v>1.0927622534401386E-6</c:v>
                </c:pt>
                <c:pt idx="9173">
                  <c:v>5.8816370206899161E-41</c:v>
                </c:pt>
                <c:pt idx="9174">
                  <c:v>0.13228965701030976</c:v>
                </c:pt>
                <c:pt idx="9175">
                  <c:v>1.0728081673180448E-201</c:v>
                </c:pt>
                <c:pt idx="9176">
                  <c:v>3.0164313784188254E-16</c:v>
                </c:pt>
                <c:pt idx="9177">
                  <c:v>2.9116121150793944E-3</c:v>
                </c:pt>
                <c:pt idx="9178">
                  <c:v>1.8592915391950492E-42</c:v>
                </c:pt>
                <c:pt idx="9179">
                  <c:v>2.8930574448412582E-12</c:v>
                </c:pt>
                <c:pt idx="9180">
                  <c:v>1.2139013863312718E-172</c:v>
                </c:pt>
                <c:pt idx="9181">
                  <c:v>2.6705333382507474E-27</c:v>
                </c:pt>
                <c:pt idx="9182">
                  <c:v>2.1053269195733942E-212</c:v>
                </c:pt>
                <c:pt idx="9183">
                  <c:v>2.4020046372837933E-91</c:v>
                </c:pt>
                <c:pt idx="9184">
                  <c:v>4.9039110143790621E-18</c:v>
                </c:pt>
                <c:pt idx="9185">
                  <c:v>2.7291900592279351E-135</c:v>
                </c:pt>
                <c:pt idx="9186">
                  <c:v>0.13283909013451545</c:v>
                </c:pt>
                <c:pt idx="9187">
                  <c:v>6.0456544730068317E-126</c:v>
                </c:pt>
                <c:pt idx="9188">
                  <c:v>1.1153476108494971E-12</c:v>
                </c:pt>
                <c:pt idx="9189">
                  <c:v>9.9487276519142025E-22</c:v>
                </c:pt>
                <c:pt idx="9190">
                  <c:v>2.0964993836999444E-14</c:v>
                </c:pt>
                <c:pt idx="9191">
                  <c:v>3.6469764743211797E-52</c:v>
                </c:pt>
                <c:pt idx="9192">
                  <c:v>1.3847854761772747E-164</c:v>
                </c:pt>
                <c:pt idx="9193">
                  <c:v>1.864595411692253E-206</c:v>
                </c:pt>
                <c:pt idx="9194">
                  <c:v>9.1819949754493087E-174</c:v>
                </c:pt>
                <c:pt idx="9195">
                  <c:v>2.8943355641237841E-2</c:v>
                </c:pt>
                <c:pt idx="9196">
                  <c:v>3.731311310286242E-6</c:v>
                </c:pt>
                <c:pt idx="9197">
                  <c:v>9.8521529850291172E-190</c:v>
                </c:pt>
                <c:pt idx="9198">
                  <c:v>5.0995134401103139E-6</c:v>
                </c:pt>
                <c:pt idx="9199">
                  <c:v>2.21424152880876E-272</c:v>
                </c:pt>
                <c:pt idx="9200">
                  <c:v>9.5149302474788158E-60</c:v>
                </c:pt>
                <c:pt idx="9201">
                  <c:v>8.8715683747417624E-8</c:v>
                </c:pt>
                <c:pt idx="9202">
                  <c:v>3.9117597244740132E-59</c:v>
                </c:pt>
                <c:pt idx="9203">
                  <c:v>3.8834542487919634E-4</c:v>
                </c:pt>
                <c:pt idx="9204">
                  <c:v>5.3798677758016664E-8</c:v>
                </c:pt>
                <c:pt idx="9205">
                  <c:v>8.08075475786817E-32</c:v>
                </c:pt>
                <c:pt idx="9206">
                  <c:v>1.8047848392902019E-34</c:v>
                </c:pt>
                <c:pt idx="9207">
                  <c:v>1.4164605737202112E-90</c:v>
                </c:pt>
                <c:pt idx="9208">
                  <c:v>1.920251345229029E-13</c:v>
                </c:pt>
                <c:pt idx="9209">
                  <c:v>4.880442413639547E-2</c:v>
                </c:pt>
                <c:pt idx="9210">
                  <c:v>4.3935157178178335E-5</c:v>
                </c:pt>
                <c:pt idx="9211">
                  <c:v>0</c:v>
                </c:pt>
                <c:pt idx="9212">
                  <c:v>1.9383355725186231E-37</c:v>
                </c:pt>
                <c:pt idx="9213">
                  <c:v>5.4509576962390001E-13</c:v>
                </c:pt>
                <c:pt idx="9214">
                  <c:v>4.2344571073171451E-32</c:v>
                </c:pt>
                <c:pt idx="9215">
                  <c:v>5.7690479757012004E-9</c:v>
                </c:pt>
                <c:pt idx="9216">
                  <c:v>5.8589878746942665E-282</c:v>
                </c:pt>
                <c:pt idx="9217">
                  <c:v>1.760714921440827E-54</c:v>
                </c:pt>
                <c:pt idx="9218">
                  <c:v>5.1818055531277537E-144</c:v>
                </c:pt>
                <c:pt idx="9219">
                  <c:v>2.2999429362862742E-123</c:v>
                </c:pt>
                <c:pt idx="9220">
                  <c:v>2.1312218252089308E-85</c:v>
                </c:pt>
                <c:pt idx="9221">
                  <c:v>1.0836243064515242E-48</c:v>
                </c:pt>
                <c:pt idx="9222">
                  <c:v>0.12908538433066138</c:v>
                </c:pt>
                <c:pt idx="9223">
                  <c:v>2.0177128117763084E-51</c:v>
                </c:pt>
                <c:pt idx="9224">
                  <c:v>1.0107317672050953E-29</c:v>
                </c:pt>
                <c:pt idx="9225">
                  <c:v>2.2922985409872302E-11</c:v>
                </c:pt>
                <c:pt idx="9226">
                  <c:v>4.433882201924892E-70</c:v>
                </c:pt>
                <c:pt idx="9227">
                  <c:v>9.397380798805513E-2</c:v>
                </c:pt>
                <c:pt idx="9228">
                  <c:v>5.6916320068068462E-91</c:v>
                </c:pt>
                <c:pt idx="9229">
                  <c:v>6.0335538270378131E-23</c:v>
                </c:pt>
                <c:pt idx="9230">
                  <c:v>2.8987327552562864E-60</c:v>
                </c:pt>
                <c:pt idx="9231">
                  <c:v>4.4012675399514508E-105</c:v>
                </c:pt>
                <c:pt idx="9232">
                  <c:v>5.6670607988065268E-65</c:v>
                </c:pt>
                <c:pt idx="9233">
                  <c:v>7.6249307191813165E-2</c:v>
                </c:pt>
                <c:pt idx="9234">
                  <c:v>8.7450559273085295E-10</c:v>
                </c:pt>
                <c:pt idx="9235">
                  <c:v>5.041496035699363E-7</c:v>
                </c:pt>
                <c:pt idx="9236">
                  <c:v>6.6291695165864312E-41</c:v>
                </c:pt>
                <c:pt idx="9237">
                  <c:v>1.7784209857707664E-18</c:v>
                </c:pt>
                <c:pt idx="9238">
                  <c:v>1.8104572337379964E-30</c:v>
                </c:pt>
                <c:pt idx="9239">
                  <c:v>1.156274198774818E-17</c:v>
                </c:pt>
                <c:pt idx="9240">
                  <c:v>3.0525490494035663E-16</c:v>
                </c:pt>
                <c:pt idx="9241">
                  <c:v>1.0772047593219549E-16</c:v>
                </c:pt>
                <c:pt idx="9242">
                  <c:v>6.1476162115553207E-8</c:v>
                </c:pt>
                <c:pt idx="9243">
                  <c:v>3.818789754636353E-62</c:v>
                </c:pt>
                <c:pt idx="9244">
                  <c:v>8.2974809382295074E-3</c:v>
                </c:pt>
                <c:pt idx="9245">
                  <c:v>1.2062842601229722E-3</c:v>
                </c:pt>
                <c:pt idx="9246">
                  <c:v>1.085989617360849E-138</c:v>
                </c:pt>
                <c:pt idx="9247">
                  <c:v>1.6635463967370559E-29</c:v>
                </c:pt>
                <c:pt idx="9248">
                  <c:v>2.4155291783798906E-41</c:v>
                </c:pt>
                <c:pt idx="9249">
                  <c:v>7.5411154679091528E-16</c:v>
                </c:pt>
                <c:pt idx="9250">
                  <c:v>3.7419898782764192E-123</c:v>
                </c:pt>
                <c:pt idx="9251">
                  <c:v>3.5496592483772628E-9</c:v>
                </c:pt>
                <c:pt idx="9252">
                  <c:v>2.9639383392872455E-77</c:v>
                </c:pt>
                <c:pt idx="9253">
                  <c:v>8.6321127880164605E-2</c:v>
                </c:pt>
                <c:pt idx="9254">
                  <c:v>2.2556674923949115E-12</c:v>
                </c:pt>
                <c:pt idx="9255">
                  <c:v>0</c:v>
                </c:pt>
                <c:pt idx="9256">
                  <c:v>6.3004574586975886E-9</c:v>
                </c:pt>
                <c:pt idx="9257">
                  <c:v>1.9862595443530176E-66</c:v>
                </c:pt>
                <c:pt idx="9258">
                  <c:v>3.7292660516473567E-279</c:v>
                </c:pt>
                <c:pt idx="9259">
                  <c:v>1.3353765690628546E-70</c:v>
                </c:pt>
                <c:pt idx="9260">
                  <c:v>5.1084466625577474E-2</c:v>
                </c:pt>
                <c:pt idx="9261">
                  <c:v>1.2222034048365644E-4</c:v>
                </c:pt>
                <c:pt idx="9262">
                  <c:v>1.0754238619050888E-78</c:v>
                </c:pt>
                <c:pt idx="9263">
                  <c:v>1.0637915692247858E-223</c:v>
                </c:pt>
                <c:pt idx="9264">
                  <c:v>5.5656566958809962E-20</c:v>
                </c:pt>
                <c:pt idx="9265">
                  <c:v>2.3689323665242647E-2</c:v>
                </c:pt>
                <c:pt idx="9266">
                  <c:v>1.2083826221314479E-150</c:v>
                </c:pt>
                <c:pt idx="9267">
                  <c:v>1.4111199659808395E-4</c:v>
                </c:pt>
                <c:pt idx="9268">
                  <c:v>1.9012823471729868E-77</c:v>
                </c:pt>
                <c:pt idx="9269">
                  <c:v>1.6468592062519806E-9</c:v>
                </c:pt>
                <c:pt idx="9270">
                  <c:v>1.5127830383706883E-6</c:v>
                </c:pt>
                <c:pt idx="9271">
                  <c:v>3.7725981215388283E-20</c:v>
                </c:pt>
                <c:pt idx="9272">
                  <c:v>2.4454143521837478E-59</c:v>
                </c:pt>
                <c:pt idx="9273">
                  <c:v>9.1251380785459798E-52</c:v>
                </c:pt>
                <c:pt idx="9274">
                  <c:v>0.12771875372936078</c:v>
                </c:pt>
                <c:pt idx="9275">
                  <c:v>1.5372798754258216E-20</c:v>
                </c:pt>
                <c:pt idx="9276">
                  <c:v>4.0552349960675912E-66</c:v>
                </c:pt>
                <c:pt idx="9277">
                  <c:v>0.12158221368976879</c:v>
                </c:pt>
                <c:pt idx="9278">
                  <c:v>3.9658354367843714E-2</c:v>
                </c:pt>
                <c:pt idx="9279">
                  <c:v>3.0709691184497809E-102</c:v>
                </c:pt>
                <c:pt idx="9280">
                  <c:v>6.4271421867816203E-2</c:v>
                </c:pt>
                <c:pt idx="9281">
                  <c:v>8.4133167653787546E-12</c:v>
                </c:pt>
                <c:pt idx="9282">
                  <c:v>5.767845317326466E-29</c:v>
                </c:pt>
                <c:pt idx="9283">
                  <c:v>3.0885819392729015E-4</c:v>
                </c:pt>
                <c:pt idx="9284">
                  <c:v>3.1981677492213603E-59</c:v>
                </c:pt>
                <c:pt idx="9285">
                  <c:v>1.2766122257499527E-194</c:v>
                </c:pt>
                <c:pt idx="9286">
                  <c:v>1.7901585386408662E-108</c:v>
                </c:pt>
                <c:pt idx="9287">
                  <c:v>2.0964993836999444E-14</c:v>
                </c:pt>
                <c:pt idx="9288">
                  <c:v>6.0404607214377256E-6</c:v>
                </c:pt>
                <c:pt idx="9289">
                  <c:v>3.9387741959023117E-88</c:v>
                </c:pt>
                <c:pt idx="9290">
                  <c:v>3.8708077370298146E-52</c:v>
                </c:pt>
                <c:pt idx="9291">
                  <c:v>7.9415133793940615E-268</c:v>
                </c:pt>
                <c:pt idx="9292">
                  <c:v>6.9910105678251644E-9</c:v>
                </c:pt>
                <c:pt idx="9293">
                  <c:v>2.1951776650259117E-2</c:v>
                </c:pt>
                <c:pt idx="9294">
                  <c:v>4.3154597158887307E-26</c:v>
                </c:pt>
                <c:pt idx="9295">
                  <c:v>1.1236741846526972E-19</c:v>
                </c:pt>
                <c:pt idx="9296">
                  <c:v>7.8850916839190612E-253</c:v>
                </c:pt>
                <c:pt idx="9297">
                  <c:v>7.3988949333643209E-18</c:v>
                </c:pt>
                <c:pt idx="9298">
                  <c:v>5.762824286310175E-11</c:v>
                </c:pt>
                <c:pt idx="9299">
                  <c:v>6.2157013734146297E-52</c:v>
                </c:pt>
                <c:pt idx="9300">
                  <c:v>1.1153476108494971E-12</c:v>
                </c:pt>
                <c:pt idx="9301">
                  <c:v>2.3492797799021781E-38</c:v>
                </c:pt>
                <c:pt idx="9302">
                  <c:v>8.9271676454833336E-110</c:v>
                </c:pt>
                <c:pt idx="9303">
                  <c:v>1.4895696413537947E-29</c:v>
                </c:pt>
                <c:pt idx="9304">
                  <c:v>1.7905942698566479E-125</c:v>
                </c:pt>
                <c:pt idx="9305">
                  <c:v>7.8469451750796208E-15</c:v>
                </c:pt>
                <c:pt idx="9306">
                  <c:v>6.5765127795952997E-126</c:v>
                </c:pt>
                <c:pt idx="9307">
                  <c:v>4.7489519925603707E-79</c:v>
                </c:pt>
                <c:pt idx="9308">
                  <c:v>3.7836812905787527E-229</c:v>
                </c:pt>
                <c:pt idx="9309">
                  <c:v>2.7229499764952884E-5</c:v>
                </c:pt>
                <c:pt idx="9310">
                  <c:v>1.9758574388471714E-137</c:v>
                </c:pt>
                <c:pt idx="9311">
                  <c:v>3.5503331813575586E-50</c:v>
                </c:pt>
                <c:pt idx="9312">
                  <c:v>0.11360234353952012</c:v>
                </c:pt>
                <c:pt idx="9313">
                  <c:v>1.9687613209927391E-97</c:v>
                </c:pt>
                <c:pt idx="9314">
                  <c:v>1.9491781141185464E-204</c:v>
                </c:pt>
                <c:pt idx="9315">
                  <c:v>2.6787540594464305E-185</c:v>
                </c:pt>
                <c:pt idx="9316">
                  <c:v>4.8329878271629809E-10</c:v>
                </c:pt>
                <c:pt idx="9317">
                  <c:v>9.8286010158680903E-148</c:v>
                </c:pt>
                <c:pt idx="9318">
                  <c:v>5.8231206010615566E-3</c:v>
                </c:pt>
                <c:pt idx="9319">
                  <c:v>1.2163372323289858E-10</c:v>
                </c:pt>
                <c:pt idx="9320">
                  <c:v>7.4960929616896305E-26</c:v>
                </c:pt>
                <c:pt idx="9321">
                  <c:v>4.0661538500892269E-17</c:v>
                </c:pt>
                <c:pt idx="9322">
                  <c:v>6.0483467055081252E-20</c:v>
                </c:pt>
                <c:pt idx="9323">
                  <c:v>3.2385411030200083E-124</c:v>
                </c:pt>
                <c:pt idx="9324">
                  <c:v>4.0476362479609587E-34</c:v>
                </c:pt>
                <c:pt idx="9325">
                  <c:v>4.8961877839376227E-22</c:v>
                </c:pt>
                <c:pt idx="9326">
                  <c:v>4.0449110789021536E-4</c:v>
                </c:pt>
                <c:pt idx="9327">
                  <c:v>2.9692213687904874E-42</c:v>
                </c:pt>
                <c:pt idx="9328">
                  <c:v>2.4686595565547004E-86</c:v>
                </c:pt>
                <c:pt idx="9329">
                  <c:v>4.0433284777523354E-9</c:v>
                </c:pt>
                <c:pt idx="9330">
                  <c:v>1.5678637782601247E-70</c:v>
                </c:pt>
                <c:pt idx="9331">
                  <c:v>5.0809880253722137E-3</c:v>
                </c:pt>
                <c:pt idx="9332">
                  <c:v>3.0378948636151003E-299</c:v>
                </c:pt>
                <c:pt idx="9333">
                  <c:v>1.8494727987424283E-18</c:v>
                </c:pt>
                <c:pt idx="9334">
                  <c:v>1.6670878961201262E-44</c:v>
                </c:pt>
                <c:pt idx="9335">
                  <c:v>2.503599425784314E-4</c:v>
                </c:pt>
                <c:pt idx="9336">
                  <c:v>2.595594702087714E-117</c:v>
                </c:pt>
                <c:pt idx="9337">
                  <c:v>2.6692066927558746E-81</c:v>
                </c:pt>
                <c:pt idx="9338">
                  <c:v>2.1801465721622281E-5</c:v>
                </c:pt>
                <c:pt idx="9339">
                  <c:v>1.190739419573479E-42</c:v>
                </c:pt>
                <c:pt idx="9340">
                  <c:v>6.9543102782084556E-135</c:v>
                </c:pt>
                <c:pt idx="9341">
                  <c:v>7.9455159181859059E-54</c:v>
                </c:pt>
                <c:pt idx="9342">
                  <c:v>3.9594733510266656E-79</c:v>
                </c:pt>
                <c:pt idx="9343">
                  <c:v>4.8303329464276066E-12</c:v>
                </c:pt>
                <c:pt idx="9344">
                  <c:v>9.4568981763537796E-5</c:v>
                </c:pt>
                <c:pt idx="9345">
                  <c:v>4.3536610145849314E-56</c:v>
                </c:pt>
                <c:pt idx="9346">
                  <c:v>7.8613800008630832E-22</c:v>
                </c:pt>
                <c:pt idx="9347">
                  <c:v>1.3501256771433888E-22</c:v>
                </c:pt>
                <c:pt idx="9348">
                  <c:v>6.7824706407856017E-38</c:v>
                </c:pt>
                <c:pt idx="9349">
                  <c:v>1.5928665475015076E-6</c:v>
                </c:pt>
                <c:pt idx="9350">
                  <c:v>1.4895144511592554E-157</c:v>
                </c:pt>
                <c:pt idx="9351">
                  <c:v>4.8843145616163416E-8</c:v>
                </c:pt>
                <c:pt idx="9352">
                  <c:v>0.12963823497047619</c:v>
                </c:pt>
                <c:pt idx="9353">
                  <c:v>1.1021174619378999E-47</c:v>
                </c:pt>
                <c:pt idx="9354">
                  <c:v>1.5440524394597042E-21</c:v>
                </c:pt>
                <c:pt idx="9355">
                  <c:v>1.7364840943832901E-43</c:v>
                </c:pt>
                <c:pt idx="9356">
                  <c:v>7.2469389518634827E-10</c:v>
                </c:pt>
                <c:pt idx="9357">
                  <c:v>1.079224037563571E-7</c:v>
                </c:pt>
                <c:pt idx="9358">
                  <c:v>5.4509576962390001E-13</c:v>
                </c:pt>
                <c:pt idx="9359">
                  <c:v>1.7364840943832901E-43</c:v>
                </c:pt>
                <c:pt idx="9360">
                  <c:v>0.11840296771908249</c:v>
                </c:pt>
                <c:pt idx="9361">
                  <c:v>3.3834994954649494E-13</c:v>
                </c:pt>
                <c:pt idx="9362">
                  <c:v>3.190293902899498E-4</c:v>
                </c:pt>
                <c:pt idx="9363">
                  <c:v>4.2292580538959933E-28</c:v>
                </c:pt>
                <c:pt idx="9364">
                  <c:v>1.6012292310833677E-40</c:v>
                </c:pt>
                <c:pt idx="9365">
                  <c:v>6.9861223483327588E-5</c:v>
                </c:pt>
                <c:pt idx="9366">
                  <c:v>4.2101410212211012E-12</c:v>
                </c:pt>
                <c:pt idx="9367">
                  <c:v>1.9146487505438452E-99</c:v>
                </c:pt>
                <c:pt idx="9368">
                  <c:v>2.6930102245236657E-17</c:v>
                </c:pt>
                <c:pt idx="9369">
                  <c:v>0</c:v>
                </c:pt>
                <c:pt idx="9370">
                  <c:v>1.8997138221637862E-31</c:v>
                </c:pt>
                <c:pt idx="9371">
                  <c:v>3.1836668513300531E-11</c:v>
                </c:pt>
                <c:pt idx="9372">
                  <c:v>2.7425599637409137E-239</c:v>
                </c:pt>
                <c:pt idx="9373">
                  <c:v>8.1498218736800798E-2</c:v>
                </c:pt>
                <c:pt idx="9374">
                  <c:v>1.4666503638477004E-5</c:v>
                </c:pt>
                <c:pt idx="9375">
                  <c:v>8.9240984830224468E-27</c:v>
                </c:pt>
                <c:pt idx="9376">
                  <c:v>9.4279301008723351E-2</c:v>
                </c:pt>
                <c:pt idx="9377">
                  <c:v>6.043086048848462E-185</c:v>
                </c:pt>
                <c:pt idx="9378">
                  <c:v>1.1241253110704492E-14</c:v>
                </c:pt>
                <c:pt idx="9379">
                  <c:v>4.159086279907215E-36</c:v>
                </c:pt>
                <c:pt idx="9380">
                  <c:v>3.9587027794209905E-49</c:v>
                </c:pt>
                <c:pt idx="9381">
                  <c:v>3.6881581245584342E-113</c:v>
                </c:pt>
                <c:pt idx="9382">
                  <c:v>5.6610418786908052E-253</c:v>
                </c:pt>
                <c:pt idx="9383">
                  <c:v>1.3167299398368553E-36</c:v>
                </c:pt>
                <c:pt idx="9384">
                  <c:v>1.052527493421337E-105</c:v>
                </c:pt>
                <c:pt idx="9385">
                  <c:v>5.4319387233145707E-12</c:v>
                </c:pt>
                <c:pt idx="9386">
                  <c:v>2.7080224667036641E-5</c:v>
                </c:pt>
                <c:pt idx="9387">
                  <c:v>1.9591840394961434E-3</c:v>
                </c:pt>
                <c:pt idx="9388">
                  <c:v>0</c:v>
                </c:pt>
                <c:pt idx="9389">
                  <c:v>1.7796096386251415E-166</c:v>
                </c:pt>
                <c:pt idx="9390">
                  <c:v>5.1452311290334432E-7</c:v>
                </c:pt>
                <c:pt idx="9391">
                  <c:v>1.8406773794622293E-70</c:v>
                </c:pt>
                <c:pt idx="9392">
                  <c:v>1.7594003488165089E-134</c:v>
                </c:pt>
                <c:pt idx="9393">
                  <c:v>1.2494622981307217E-15</c:v>
                </c:pt>
                <c:pt idx="9394">
                  <c:v>2.6770890009491549E-91</c:v>
                </c:pt>
                <c:pt idx="9395">
                  <c:v>1.0125222371299906E-22</c:v>
                </c:pt>
                <c:pt idx="9396">
                  <c:v>7.9695513413497152E-80</c:v>
                </c:pt>
                <c:pt idx="9397">
                  <c:v>5.1417655439403123E-44</c:v>
                </c:pt>
                <c:pt idx="9398">
                  <c:v>1.6428421257694272E-101</c:v>
                </c:pt>
                <c:pt idx="9399">
                  <c:v>9.0882275085609401E-7</c:v>
                </c:pt>
                <c:pt idx="9400">
                  <c:v>1.2085742881915544E-231</c:v>
                </c:pt>
                <c:pt idx="9401">
                  <c:v>3.1580132468844133E-18</c:v>
                </c:pt>
                <c:pt idx="9402">
                  <c:v>1.0389948615361645E-8</c:v>
                </c:pt>
                <c:pt idx="9403">
                  <c:v>2.114460063265744E-2</c:v>
                </c:pt>
                <c:pt idx="9404">
                  <c:v>1.802789824152573E-33</c:v>
                </c:pt>
                <c:pt idx="9405">
                  <c:v>1.8968085186386494E-41</c:v>
                </c:pt>
                <c:pt idx="9406">
                  <c:v>1.4565288092816462E-3</c:v>
                </c:pt>
                <c:pt idx="9407">
                  <c:v>5.6186676621358081E-6</c:v>
                </c:pt>
                <c:pt idx="9408">
                  <c:v>0.13212252277440417</c:v>
                </c:pt>
                <c:pt idx="9409">
                  <c:v>3.7868586261114271E-74</c:v>
                </c:pt>
                <c:pt idx="9410">
                  <c:v>3.7280706247273463E-51</c:v>
                </c:pt>
                <c:pt idx="9411">
                  <c:v>5.4060478481565474E-72</c:v>
                </c:pt>
                <c:pt idx="9412">
                  <c:v>2.2504291639066075E-76</c:v>
                </c:pt>
                <c:pt idx="9413">
                  <c:v>4.9169100103076398E-6</c:v>
                </c:pt>
                <c:pt idx="9414">
                  <c:v>3.8020410837914099E-78</c:v>
                </c:pt>
                <c:pt idx="9415">
                  <c:v>8.8239984688114493E-3</c:v>
                </c:pt>
                <c:pt idx="9416">
                  <c:v>9.4954047602163647E-38</c:v>
                </c:pt>
                <c:pt idx="9417">
                  <c:v>5.3197039807067676E-275</c:v>
                </c:pt>
                <c:pt idx="9418">
                  <c:v>4.4173530097811474E-191</c:v>
                </c:pt>
                <c:pt idx="9419">
                  <c:v>7.2280819601395999E-2</c:v>
                </c:pt>
                <c:pt idx="9420">
                  <c:v>3.787455586738348E-125</c:v>
                </c:pt>
                <c:pt idx="9421">
                  <c:v>2.3908024492379541E-95</c:v>
                </c:pt>
                <c:pt idx="9422">
                  <c:v>9.627981398907918E-59</c:v>
                </c:pt>
                <c:pt idx="9423">
                  <c:v>1.10504845254681E-163</c:v>
                </c:pt>
                <c:pt idx="9424">
                  <c:v>1.0931829137355617E-19</c:v>
                </c:pt>
                <c:pt idx="9425">
                  <c:v>7.6289137427353013E-59</c:v>
                </c:pt>
                <c:pt idx="9426">
                  <c:v>4.3433881285860378E-36</c:v>
                </c:pt>
                <c:pt idx="9427">
                  <c:v>3.1594090419856595E-140</c:v>
                </c:pt>
                <c:pt idx="9428">
                  <c:v>3.0723485140410883E-49</c:v>
                </c:pt>
                <c:pt idx="9429">
                  <c:v>4.1659100928544545E-7</c:v>
                </c:pt>
                <c:pt idx="9430">
                  <c:v>2.0625000182338014E-132</c:v>
                </c:pt>
                <c:pt idx="9431">
                  <c:v>1.0926934790711313E-70</c:v>
                </c:pt>
                <c:pt idx="9432">
                  <c:v>9.8307771704680768E-65</c:v>
                </c:pt>
                <c:pt idx="9433">
                  <c:v>4.9511483785551734E-33</c:v>
                </c:pt>
                <c:pt idx="9434">
                  <c:v>4.8945048426692547E-30</c:v>
                </c:pt>
                <c:pt idx="9435">
                  <c:v>1.0588684458843743E-38</c:v>
                </c:pt>
                <c:pt idx="9436">
                  <c:v>0.13081024885034448</c:v>
                </c:pt>
                <c:pt idx="9437">
                  <c:v>8.5030762016298296E-186</c:v>
                </c:pt>
                <c:pt idx="9438">
                  <c:v>0</c:v>
                </c:pt>
                <c:pt idx="9439">
                  <c:v>2.0724912776580145E-52</c:v>
                </c:pt>
                <c:pt idx="9440">
                  <c:v>0.13298073142370342</c:v>
                </c:pt>
                <c:pt idx="9441">
                  <c:v>1.0109049415989808E-295</c:v>
                </c:pt>
                <c:pt idx="9442">
                  <c:v>6.0690291783381531E-5</c:v>
                </c:pt>
                <c:pt idx="9443">
                  <c:v>5.136206271382323E-2</c:v>
                </c:pt>
                <c:pt idx="9444">
                  <c:v>3.5576783891171488E-7</c:v>
                </c:pt>
                <c:pt idx="9445">
                  <c:v>7.8705015768668549E-3</c:v>
                </c:pt>
                <c:pt idx="9446">
                  <c:v>2.2060735473015638E-114</c:v>
                </c:pt>
                <c:pt idx="9447">
                  <c:v>1.0860704629579489E-66</c:v>
                </c:pt>
                <c:pt idx="9448">
                  <c:v>2.7189829086060251E-283</c:v>
                </c:pt>
                <c:pt idx="9449">
                  <c:v>8.8123731151128998E-74</c:v>
                </c:pt>
                <c:pt idx="9450">
                  <c:v>3.0649304958473885E-8</c:v>
                </c:pt>
                <c:pt idx="9451">
                  <c:v>7.49773930614157E-34</c:v>
                </c:pt>
                <c:pt idx="9452">
                  <c:v>4.8959657319010471E-3</c:v>
                </c:pt>
                <c:pt idx="9453">
                  <c:v>3.1471497605953491E-97</c:v>
                </c:pt>
                <c:pt idx="9454">
                  <c:v>0.12652931782529342</c:v>
                </c:pt>
                <c:pt idx="9455">
                  <c:v>3.6379620280331709E-41</c:v>
                </c:pt>
                <c:pt idx="9456">
                  <c:v>2.5182275997070985E-178</c:v>
                </c:pt>
                <c:pt idx="9457">
                  <c:v>1.0856862367148871E-41</c:v>
                </c:pt>
                <c:pt idx="9458">
                  <c:v>1.0954502517396876E-26</c:v>
                </c:pt>
                <c:pt idx="9459">
                  <c:v>4.0879999253845884E-12</c:v>
                </c:pt>
                <c:pt idx="9460">
                  <c:v>8.9771348659211634E-22</c:v>
                </c:pt>
                <c:pt idx="9461">
                  <c:v>1.162869113171736E-46</c:v>
                </c:pt>
                <c:pt idx="9462">
                  <c:v>9.5678533696219552E-141</c:v>
                </c:pt>
                <c:pt idx="9463">
                  <c:v>7.3911314481524496E-27</c:v>
                </c:pt>
                <c:pt idx="9464">
                  <c:v>7.3532220806122567E-125</c:v>
                </c:pt>
                <c:pt idx="9465">
                  <c:v>1.8633683771526251E-35</c:v>
                </c:pt>
                <c:pt idx="9466">
                  <c:v>8.1233471380189711E-188</c:v>
                </c:pt>
                <c:pt idx="9467">
                  <c:v>5.0539461709372979E-102</c:v>
                </c:pt>
                <c:pt idx="9468">
                  <c:v>5.5497568114986092E-26</c:v>
                </c:pt>
                <c:pt idx="9469">
                  <c:v>1.5818863080988499E-25</c:v>
                </c:pt>
                <c:pt idx="9470">
                  <c:v>4.6347754246317355E-5</c:v>
                </c:pt>
                <c:pt idx="9471">
                  <c:v>4.725737729462783E-50</c:v>
                </c:pt>
                <c:pt idx="9472">
                  <c:v>2.7499454025466004E-68</c:v>
                </c:pt>
                <c:pt idx="9473">
                  <c:v>2.4860751719783306E-2</c:v>
                </c:pt>
                <c:pt idx="9474">
                  <c:v>1.1492731282273837E-84</c:v>
                </c:pt>
                <c:pt idx="9475">
                  <c:v>1.6994050691158468E-70</c:v>
                </c:pt>
                <c:pt idx="9476">
                  <c:v>3.3821244141229284E-65</c:v>
                </c:pt>
                <c:pt idx="9477">
                  <c:v>1.8836977631889708E-142</c:v>
                </c:pt>
                <c:pt idx="9478">
                  <c:v>2.1411571021167107E-4</c:v>
                </c:pt>
                <c:pt idx="9479">
                  <c:v>2.021788458025932E-278</c:v>
                </c:pt>
                <c:pt idx="9480">
                  <c:v>3.9036992338857009E-110</c:v>
                </c:pt>
                <c:pt idx="9481">
                  <c:v>6.8734579644336263E-7</c:v>
                </c:pt>
                <c:pt idx="9482">
                  <c:v>2.419295125720279E-10</c:v>
                </c:pt>
                <c:pt idx="9483">
                  <c:v>7.9748798209275365E-34</c:v>
                </c:pt>
                <c:pt idx="9484">
                  <c:v>3.121122450930056E-15</c:v>
                </c:pt>
                <c:pt idx="9485">
                  <c:v>3.0633637143575834E-39</c:v>
                </c:pt>
                <c:pt idx="9486">
                  <c:v>1.2585852088871381E-116</c:v>
                </c:pt>
                <c:pt idx="9487">
                  <c:v>5.2556412069150996E-32</c:v>
                </c:pt>
                <c:pt idx="9488">
                  <c:v>5.5446209502645234E-16</c:v>
                </c:pt>
                <c:pt idx="9489">
                  <c:v>0.1060197313845796</c:v>
                </c:pt>
                <c:pt idx="9490">
                  <c:v>2.1402304900755383E-157</c:v>
                </c:pt>
                <c:pt idx="9491">
                  <c:v>4.3993396274987598E-15</c:v>
                </c:pt>
                <c:pt idx="9492">
                  <c:v>8.3843140220587814E-4</c:v>
                </c:pt>
                <c:pt idx="9493">
                  <c:v>5.715009534503568E-35</c:v>
                </c:pt>
                <c:pt idx="9494">
                  <c:v>6.6811694574218927E-2</c:v>
                </c:pt>
                <c:pt idx="9495">
                  <c:v>2.5083942995693913E-35</c:v>
                </c:pt>
                <c:pt idx="9496">
                  <c:v>2.1182477321701061E-10</c:v>
                </c:pt>
                <c:pt idx="9497">
                  <c:v>8.6072116146155714E-82</c:v>
                </c:pt>
                <c:pt idx="9498">
                  <c:v>8.3875700148698068E-13</c:v>
                </c:pt>
                <c:pt idx="9499">
                  <c:v>4.3010735098053142E-37</c:v>
                </c:pt>
                <c:pt idx="9500">
                  <c:v>2.5647616187661861E-47</c:v>
                </c:pt>
                <c:pt idx="9501">
                  <c:v>1.6773120827741941E-11</c:v>
                </c:pt>
                <c:pt idx="9502">
                  <c:v>8.308696691722796E-24</c:v>
                </c:pt>
                <c:pt idx="9503">
                  <c:v>3.7991798300138455E-57</c:v>
                </c:pt>
                <c:pt idx="9504">
                  <c:v>2.3232404434962259E-2</c:v>
                </c:pt>
                <c:pt idx="9505">
                  <c:v>3.2806535464318353E-152</c:v>
                </c:pt>
                <c:pt idx="9506">
                  <c:v>2.4922260358953781E-29</c:v>
                </c:pt>
                <c:pt idx="9507">
                  <c:v>1.7820496433505892E-146</c:v>
                </c:pt>
                <c:pt idx="9508">
                  <c:v>1.4094780188580124E-29</c:v>
                </c:pt>
                <c:pt idx="9509">
                  <c:v>0</c:v>
                </c:pt>
                <c:pt idx="9510">
                  <c:v>1.2724167171689223E-96</c:v>
                </c:pt>
                <c:pt idx="9511">
                  <c:v>3.7574785528782745E-69</c:v>
                </c:pt>
                <c:pt idx="9512">
                  <c:v>3.0558013563534728E-2</c:v>
                </c:pt>
                <c:pt idx="9513">
                  <c:v>2.3430776839420666E-140</c:v>
                </c:pt>
                <c:pt idx="9514">
                  <c:v>5.6951542233547144E-24</c:v>
                </c:pt>
                <c:pt idx="9515">
                  <c:v>0.11734928156044212</c:v>
                </c:pt>
                <c:pt idx="9516">
                  <c:v>9.0785861588418972E-38</c:v>
                </c:pt>
                <c:pt idx="9517">
                  <c:v>4.0928122734047973E-139</c:v>
                </c:pt>
                <c:pt idx="9518">
                  <c:v>2.5905096976130784E-11</c:v>
                </c:pt>
                <c:pt idx="9519">
                  <c:v>5.3799022527164549E-12</c:v>
                </c:pt>
                <c:pt idx="9520">
                  <c:v>1.2981294524755439E-209</c:v>
                </c:pt>
                <c:pt idx="9521">
                  <c:v>1.0106363861998926E-28</c:v>
                </c:pt>
                <c:pt idx="9522">
                  <c:v>3.4222274902948893E-43</c:v>
                </c:pt>
                <c:pt idx="9523">
                  <c:v>0</c:v>
                </c:pt>
                <c:pt idx="9524">
                  <c:v>1.8618977067567786E-11</c:v>
                </c:pt>
                <c:pt idx="9525">
                  <c:v>3.6083004156106568E-112</c:v>
                </c:pt>
                <c:pt idx="9526">
                  <c:v>1.1645510381135352E-5</c:v>
                </c:pt>
                <c:pt idx="9527">
                  <c:v>1.6994050691158468E-70</c:v>
                </c:pt>
                <c:pt idx="9528">
                  <c:v>3.2309131857969224E-57</c:v>
                </c:pt>
                <c:pt idx="9529">
                  <c:v>4.4619213030779876E-173</c:v>
                </c:pt>
                <c:pt idx="9530">
                  <c:v>3.7332015304821397E-296</c:v>
                </c:pt>
                <c:pt idx="9531">
                  <c:v>0.11225733808362488</c:v>
                </c:pt>
                <c:pt idx="9532">
                  <c:v>4.8138824055866938E-3</c:v>
                </c:pt>
                <c:pt idx="9533">
                  <c:v>8.4412174830594412E-147</c:v>
                </c:pt>
                <c:pt idx="9534">
                  <c:v>9.4178023294737817E-2</c:v>
                </c:pt>
                <c:pt idx="9535">
                  <c:v>1.8215443909457109E-8</c:v>
                </c:pt>
                <c:pt idx="9536">
                  <c:v>2.5447646928072914E-33</c:v>
                </c:pt>
                <c:pt idx="9537">
                  <c:v>6.5385813801418211E-2</c:v>
                </c:pt>
                <c:pt idx="9538">
                  <c:v>0</c:v>
                </c:pt>
                <c:pt idx="9539">
                  <c:v>1.7088024185003839E-135</c:v>
                </c:pt>
                <c:pt idx="9540">
                  <c:v>5.9569898511020024E-9</c:v>
                </c:pt>
                <c:pt idx="9541">
                  <c:v>1.3457487856290523E-86</c:v>
                </c:pt>
                <c:pt idx="9542">
                  <c:v>8.7298477247982586E-64</c:v>
                </c:pt>
                <c:pt idx="9543">
                  <c:v>1.4959421581192254E-131</c:v>
                </c:pt>
                <c:pt idx="9544">
                  <c:v>1.0038454942468134E-112</c:v>
                </c:pt>
                <c:pt idx="9545">
                  <c:v>8.701924993863006E-53</c:v>
                </c:pt>
                <c:pt idx="9546">
                  <c:v>0</c:v>
                </c:pt>
                <c:pt idx="9547">
                  <c:v>1.6272038245865228E-31</c:v>
                </c:pt>
                <c:pt idx="9548">
                  <c:v>5.399812827622763E-104</c:v>
                </c:pt>
                <c:pt idx="9549">
                  <c:v>3.5949948758489332E-35</c:v>
                </c:pt>
                <c:pt idx="9550">
                  <c:v>2.5301238952516429E-37</c:v>
                </c:pt>
                <c:pt idx="9551">
                  <c:v>2.0554617929827459E-26</c:v>
                </c:pt>
                <c:pt idx="9552">
                  <c:v>3.5513429116118798E-6</c:v>
                </c:pt>
                <c:pt idx="9553">
                  <c:v>1.3464321383331129E-6</c:v>
                </c:pt>
                <c:pt idx="9554">
                  <c:v>8.2358782385329518E-39</c:v>
                </c:pt>
                <c:pt idx="9555">
                  <c:v>1.610874879244062E-4</c:v>
                </c:pt>
                <c:pt idx="9556">
                  <c:v>6.7631161825613739E-2</c:v>
                </c:pt>
                <c:pt idx="9557">
                  <c:v>7.631361765490982E-16</c:v>
                </c:pt>
                <c:pt idx="9558">
                  <c:v>0.10499178533583892</c:v>
                </c:pt>
                <c:pt idx="9559">
                  <c:v>4.1500525954558657E-76</c:v>
                </c:pt>
                <c:pt idx="9560">
                  <c:v>1.3956274911688047E-2</c:v>
                </c:pt>
                <c:pt idx="9561">
                  <c:v>1.7273717483781505E-73</c:v>
                </c:pt>
                <c:pt idx="9562">
                  <c:v>2.3312365871804929E-5</c:v>
                </c:pt>
                <c:pt idx="9563">
                  <c:v>0</c:v>
                </c:pt>
                <c:pt idx="9564">
                  <c:v>6.22088332392445E-54</c:v>
                </c:pt>
                <c:pt idx="9565">
                  <c:v>1.25710960405414E-88</c:v>
                </c:pt>
                <c:pt idx="9566">
                  <c:v>2.0724912776580145E-52</c:v>
                </c:pt>
                <c:pt idx="9567">
                  <c:v>2.8943355641237841E-2</c:v>
                </c:pt>
                <c:pt idx="9568">
                  <c:v>3.7730963573087086E-26</c:v>
                </c:pt>
                <c:pt idx="9569">
                  <c:v>2.0585201861956864E-90</c:v>
                </c:pt>
                <c:pt idx="9570">
                  <c:v>2.507958333763127E-15</c:v>
                </c:pt>
                <c:pt idx="9571">
                  <c:v>3.3278410076964015E-3</c:v>
                </c:pt>
                <c:pt idx="9572">
                  <c:v>5.1777473262666467E-140</c:v>
                </c:pt>
                <c:pt idx="9573">
                  <c:v>3.4643362346630267E-29</c:v>
                </c:pt>
                <c:pt idx="9574">
                  <c:v>1.1466802517998615E-83</c:v>
                </c:pt>
                <c:pt idx="9575">
                  <c:v>1.4561828244185142E-25</c:v>
                </c:pt>
                <c:pt idx="9576">
                  <c:v>1.0117926974625318E-38</c:v>
                </c:pt>
                <c:pt idx="9577">
                  <c:v>8.7602656109809305E-166</c:v>
                </c:pt>
                <c:pt idx="9578">
                  <c:v>0.11208786493285113</c:v>
                </c:pt>
                <c:pt idx="9579">
                  <c:v>6.7811592531971725E-16</c:v>
                </c:pt>
                <c:pt idx="9580">
                  <c:v>2.3564336383661256E-30</c:v>
                </c:pt>
                <c:pt idx="9581">
                  <c:v>1.5786082645488982E-7</c:v>
                </c:pt>
                <c:pt idx="9582">
                  <c:v>5.6414204491963372E-97</c:v>
                </c:pt>
                <c:pt idx="9583">
                  <c:v>5.5544994702375676E-11</c:v>
                </c:pt>
                <c:pt idx="9584">
                  <c:v>7.15534190183683E-2</c:v>
                </c:pt>
                <c:pt idx="9585">
                  <c:v>4.3364361459556521E-12</c:v>
                </c:pt>
                <c:pt idx="9586">
                  <c:v>1.3580469268424174E-9</c:v>
                </c:pt>
                <c:pt idx="9587">
                  <c:v>1.3645339205364397E-212</c:v>
                </c:pt>
                <c:pt idx="9588">
                  <c:v>9.994237508959268E-166</c:v>
                </c:pt>
                <c:pt idx="9589">
                  <c:v>3.2231020104647248E-2</c:v>
                </c:pt>
                <c:pt idx="9590">
                  <c:v>9.4454878945325915E-84</c:v>
                </c:pt>
                <c:pt idx="9591">
                  <c:v>4.1320458084835435E-19</c:v>
                </c:pt>
                <c:pt idx="9592">
                  <c:v>4.853722651724845E-26</c:v>
                </c:pt>
                <c:pt idx="9593">
                  <c:v>1.162953240311625E-3</c:v>
                </c:pt>
                <c:pt idx="9594">
                  <c:v>2.5617601382042624E-17</c:v>
                </c:pt>
                <c:pt idx="9595">
                  <c:v>2.143362885497282E-14</c:v>
                </c:pt>
                <c:pt idx="9596">
                  <c:v>4.2453159182704733E-9</c:v>
                </c:pt>
                <c:pt idx="9597">
                  <c:v>3.759609890592547E-93</c:v>
                </c:pt>
                <c:pt idx="9598">
                  <c:v>2.0678457739982196E-59</c:v>
                </c:pt>
                <c:pt idx="9599">
                  <c:v>1.012456470643076E-5</c:v>
                </c:pt>
                <c:pt idx="9600">
                  <c:v>4.2731796794829844E-85</c:v>
                </c:pt>
                <c:pt idx="9601">
                  <c:v>4.1540834203129631E-28</c:v>
                </c:pt>
                <c:pt idx="9602">
                  <c:v>2.8438431679526277E-30</c:v>
                </c:pt>
                <c:pt idx="9603">
                  <c:v>5.4206361743817438E-8</c:v>
                </c:pt>
                <c:pt idx="9604">
                  <c:v>4.2483757832929669E-11</c:v>
                </c:pt>
                <c:pt idx="9605">
                  <c:v>4.1559318396988654E-4</c:v>
                </c:pt>
                <c:pt idx="9606">
                  <c:v>9.1950046520636581E-89</c:v>
                </c:pt>
                <c:pt idx="9607">
                  <c:v>7.9143813293279893E-69</c:v>
                </c:pt>
                <c:pt idx="9608">
                  <c:v>5.8753698558190853E-220</c:v>
                </c:pt>
                <c:pt idx="9609">
                  <c:v>4.2241229436493113E-53</c:v>
                </c:pt>
                <c:pt idx="9610">
                  <c:v>7.7138533219504466E-28</c:v>
                </c:pt>
                <c:pt idx="9611">
                  <c:v>4.1193628371621489E-45</c:v>
                </c:pt>
                <c:pt idx="9612">
                  <c:v>4.4071248221267602E-157</c:v>
                </c:pt>
                <c:pt idx="9613">
                  <c:v>2.8794572616439031E-15</c:v>
                </c:pt>
                <c:pt idx="9614">
                  <c:v>4.7329695394830064E-95</c:v>
                </c:pt>
                <c:pt idx="9615">
                  <c:v>1.1669348031825792E-113</c:v>
                </c:pt>
                <c:pt idx="9616">
                  <c:v>5.3391885544234412E-13</c:v>
                </c:pt>
                <c:pt idx="9617">
                  <c:v>5.0558613045839041E-62</c:v>
                </c:pt>
                <c:pt idx="9618">
                  <c:v>4.3010735098053142E-37</c:v>
                </c:pt>
                <c:pt idx="9619">
                  <c:v>2.5979367892243956E-18</c:v>
                </c:pt>
                <c:pt idx="9620">
                  <c:v>1.0919904000498565E-200</c:v>
                </c:pt>
                <c:pt idx="9621">
                  <c:v>1.9366526955064608E-31</c:v>
                </c:pt>
                <c:pt idx="9622">
                  <c:v>4.3001413685002083E-33</c:v>
                </c:pt>
                <c:pt idx="9623">
                  <c:v>1.1771117893075357E-54</c:v>
                </c:pt>
                <c:pt idx="9624">
                  <c:v>8.088958420942482E-30</c:v>
                </c:pt>
                <c:pt idx="9625">
                  <c:v>2.5781529024921399E-13</c:v>
                </c:pt>
                <c:pt idx="9626">
                  <c:v>4.8046078245287658E-70</c:v>
                </c:pt>
                <c:pt idx="9627">
                  <c:v>2.0618495167057573E-76</c:v>
                </c:pt>
                <c:pt idx="9628">
                  <c:v>1.173116967554728E-169</c:v>
                </c:pt>
                <c:pt idx="9629">
                  <c:v>8.8781568826577732E-3</c:v>
                </c:pt>
                <c:pt idx="9630">
                  <c:v>4.8046078245287658E-70</c:v>
                </c:pt>
                <c:pt idx="9631">
                  <c:v>8.1279989931132132E-8</c:v>
                </c:pt>
                <c:pt idx="9632">
                  <c:v>1.4925636645964547E-39</c:v>
                </c:pt>
                <c:pt idx="9633">
                  <c:v>0.13297061956799486</c:v>
                </c:pt>
                <c:pt idx="9634">
                  <c:v>1.0849237567810298E-3</c:v>
                </c:pt>
                <c:pt idx="9635">
                  <c:v>5.5845916991618958E-33</c:v>
                </c:pt>
                <c:pt idx="9636">
                  <c:v>0</c:v>
                </c:pt>
                <c:pt idx="9637">
                  <c:v>4.1037709099565552E-41</c:v>
                </c:pt>
                <c:pt idx="9638">
                  <c:v>1.0725122872106602E-214</c:v>
                </c:pt>
                <c:pt idx="9639">
                  <c:v>1.1595784949396257E-122</c:v>
                </c:pt>
                <c:pt idx="9640">
                  <c:v>2.3050991997248318E-94</c:v>
                </c:pt>
                <c:pt idx="9641">
                  <c:v>3.3672178271200995E-11</c:v>
                </c:pt>
                <c:pt idx="9642">
                  <c:v>4.35431807713153E-53</c:v>
                </c:pt>
                <c:pt idx="9643">
                  <c:v>1.9566633227444853E-131</c:v>
                </c:pt>
                <c:pt idx="9644">
                  <c:v>1.0838625970306685E-4</c:v>
                </c:pt>
                <c:pt idx="9645">
                  <c:v>2.3861787680501403E-167</c:v>
                </c:pt>
                <c:pt idx="9646">
                  <c:v>1.8421855374109017E-3</c:v>
                </c:pt>
                <c:pt idx="9647">
                  <c:v>1.8952552697306429E-75</c:v>
                </c:pt>
                <c:pt idx="9648">
                  <c:v>0.11626642924395726</c:v>
                </c:pt>
                <c:pt idx="9649">
                  <c:v>0.13284692109116622</c:v>
                </c:pt>
                <c:pt idx="9650">
                  <c:v>5.6317224619333877E-9</c:v>
                </c:pt>
                <c:pt idx="9651">
                  <c:v>1.6696490632089406E-17</c:v>
                </c:pt>
                <c:pt idx="9652">
                  <c:v>3.8437664105798341E-8</c:v>
                </c:pt>
                <c:pt idx="9653">
                  <c:v>0.10452189803337332</c:v>
                </c:pt>
                <c:pt idx="9654">
                  <c:v>1.3827542845112945E-35</c:v>
                </c:pt>
                <c:pt idx="9655">
                  <c:v>7.6207993012731998E-32</c:v>
                </c:pt>
                <c:pt idx="9656">
                  <c:v>5.8983972983108179E-17</c:v>
                </c:pt>
                <c:pt idx="9657">
                  <c:v>8.3282689927658056E-17</c:v>
                </c:pt>
                <c:pt idx="9658">
                  <c:v>2.4739282754594035E-9</c:v>
                </c:pt>
                <c:pt idx="9659">
                  <c:v>9.9990442158248989E-5</c:v>
                </c:pt>
                <c:pt idx="9660">
                  <c:v>4.5199925584006284E-20</c:v>
                </c:pt>
                <c:pt idx="9661">
                  <c:v>1.1757778211492386E-72</c:v>
                </c:pt>
                <c:pt idx="9662">
                  <c:v>6.5630364847310288E-74</c:v>
                </c:pt>
                <c:pt idx="9663">
                  <c:v>4.5513845379706461E-62</c:v>
                </c:pt>
                <c:pt idx="9664">
                  <c:v>2.3671366681609694E-14</c:v>
                </c:pt>
                <c:pt idx="9665">
                  <c:v>7.0071081350054571E-169</c:v>
                </c:pt>
                <c:pt idx="9666">
                  <c:v>4.7309314736580335E-76</c:v>
                </c:pt>
                <c:pt idx="9667">
                  <c:v>1.416493058206332E-86</c:v>
                </c:pt>
                <c:pt idx="9668">
                  <c:v>1.6349472422199133E-50</c:v>
                </c:pt>
                <c:pt idx="9669">
                  <c:v>6.0030011059073471E-4</c:v>
                </c:pt>
                <c:pt idx="9670">
                  <c:v>1.1026585385155201E-39</c:v>
                </c:pt>
                <c:pt idx="9671">
                  <c:v>4.8222266276979159E-133</c:v>
                </c:pt>
                <c:pt idx="9672">
                  <c:v>5.2370639724893945E-127</c:v>
                </c:pt>
                <c:pt idx="9673">
                  <c:v>3.9750829763804831E-97</c:v>
                </c:pt>
                <c:pt idx="9674">
                  <c:v>1.8914494420136419E-105</c:v>
                </c:pt>
                <c:pt idx="9675">
                  <c:v>2.5383641482028194E-29</c:v>
                </c:pt>
                <c:pt idx="9676">
                  <c:v>5.9631985288885228E-79</c:v>
                </c:pt>
                <c:pt idx="9677">
                  <c:v>2.349614462730165E-156</c:v>
                </c:pt>
                <c:pt idx="9678">
                  <c:v>4.0009630354728352E-92</c:v>
                </c:pt>
                <c:pt idx="9679">
                  <c:v>1.2467655192988976E-18</c:v>
                </c:pt>
                <c:pt idx="9680">
                  <c:v>2.1206700374022414E-33</c:v>
                </c:pt>
                <c:pt idx="9681">
                  <c:v>1.3431439000280017E-4</c:v>
                </c:pt>
                <c:pt idx="9682">
                  <c:v>1.5674899303504186E-7</c:v>
                </c:pt>
                <c:pt idx="9683">
                  <c:v>3.2372584441508842E-66</c:v>
                </c:pt>
                <c:pt idx="9684">
                  <c:v>0</c:v>
                </c:pt>
                <c:pt idx="9685">
                  <c:v>3.31278420748009E-100</c:v>
                </c:pt>
                <c:pt idx="9686">
                  <c:v>1.5724894344189793E-8</c:v>
                </c:pt>
                <c:pt idx="9687">
                  <c:v>3.5977821614183433E-2</c:v>
                </c:pt>
                <c:pt idx="9688">
                  <c:v>2.319699382117381E-39</c:v>
                </c:pt>
                <c:pt idx="9689">
                  <c:v>3.6480445098857371E-26</c:v>
                </c:pt>
                <c:pt idx="9690">
                  <c:v>2.6487500637066818E-4</c:v>
                </c:pt>
                <c:pt idx="9691">
                  <c:v>3.4741079553747005E-69</c:v>
                </c:pt>
                <c:pt idx="9692">
                  <c:v>1.3582908600363959E-115</c:v>
                </c:pt>
                <c:pt idx="9693">
                  <c:v>2.6718015905533992E-12</c:v>
                </c:pt>
                <c:pt idx="9694">
                  <c:v>7.3744377038829013E-105</c:v>
                </c:pt>
                <c:pt idx="9695">
                  <c:v>4.2062513616147083E-8</c:v>
                </c:pt>
                <c:pt idx="9696">
                  <c:v>4.5832655709732864E-20</c:v>
                </c:pt>
                <c:pt idx="9697">
                  <c:v>2.727281841101001E-163</c:v>
                </c:pt>
                <c:pt idx="9698">
                  <c:v>6.8657601609174723E-2</c:v>
                </c:pt>
                <c:pt idx="9699">
                  <c:v>1.6505075997431145E-10</c:v>
                </c:pt>
                <c:pt idx="9700">
                  <c:v>2.9109616205404122E-28</c:v>
                </c:pt>
                <c:pt idx="9701">
                  <c:v>1.8716708680686023E-7</c:v>
                </c:pt>
                <c:pt idx="9702">
                  <c:v>3.1930248362400339E-76</c:v>
                </c:pt>
                <c:pt idx="9703">
                  <c:v>2.0259075940058967E-37</c:v>
                </c:pt>
                <c:pt idx="9704">
                  <c:v>9.6560319369294394E-35</c:v>
                </c:pt>
                <c:pt idx="9705">
                  <c:v>1.317943746844749E-64</c:v>
                </c:pt>
                <c:pt idx="9706">
                  <c:v>4.2404599779321748E-63</c:v>
                </c:pt>
                <c:pt idx="9707">
                  <c:v>4.384990277649E-21</c:v>
                </c:pt>
                <c:pt idx="9708">
                  <c:v>6.6996099810637307E-265</c:v>
                </c:pt>
                <c:pt idx="9709">
                  <c:v>9.2338590709021086E-27</c:v>
                </c:pt>
                <c:pt idx="9710">
                  <c:v>5.1018067493902758E-15</c:v>
                </c:pt>
                <c:pt idx="9711">
                  <c:v>2.9742888999126121E-2</c:v>
                </c:pt>
                <c:pt idx="9712">
                  <c:v>0.10164914598972541</c:v>
                </c:pt>
                <c:pt idx="9713">
                  <c:v>3.478230498984556E-28</c:v>
                </c:pt>
                <c:pt idx="9714">
                  <c:v>5.1842425941668342E-3</c:v>
                </c:pt>
                <c:pt idx="9715">
                  <c:v>5.1713040206540405E-29</c:v>
                </c:pt>
                <c:pt idx="9716">
                  <c:v>6.316867096505759E-10</c:v>
                </c:pt>
                <c:pt idx="9717">
                  <c:v>6.7723563455459616E-101</c:v>
                </c:pt>
                <c:pt idx="9718">
                  <c:v>2.3705479599464534E-13</c:v>
                </c:pt>
                <c:pt idx="9719">
                  <c:v>5.6507774244273942E-59</c:v>
                </c:pt>
                <c:pt idx="9720">
                  <c:v>5.4168053562706125E-2</c:v>
                </c:pt>
                <c:pt idx="9721">
                  <c:v>1.0159385146653583E-92</c:v>
                </c:pt>
                <c:pt idx="9722">
                  <c:v>0</c:v>
                </c:pt>
                <c:pt idx="9723">
                  <c:v>6.2585904203146144E-69</c:v>
                </c:pt>
                <c:pt idx="9724">
                  <c:v>0</c:v>
                </c:pt>
                <c:pt idx="9725">
                  <c:v>2.5621238425896259E-35</c:v>
                </c:pt>
                <c:pt idx="9726">
                  <c:v>4.836441417591914E-5</c:v>
                </c:pt>
                <c:pt idx="9727">
                  <c:v>4.998401340646861E-2</c:v>
                </c:pt>
                <c:pt idx="9728">
                  <c:v>1.6034230700450422E-29</c:v>
                </c:pt>
                <c:pt idx="9729">
                  <c:v>5.93800436506107E-51</c:v>
                </c:pt>
                <c:pt idx="9730">
                  <c:v>2.7450148371534491E-2</c:v>
                </c:pt>
                <c:pt idx="9731">
                  <c:v>4.6398691084673566E-56</c:v>
                </c:pt>
                <c:pt idx="9732">
                  <c:v>5.9187344138810744E-2</c:v>
                </c:pt>
                <c:pt idx="9733">
                  <c:v>1.5249113204214469E-62</c:v>
                </c:pt>
                <c:pt idx="9734">
                  <c:v>3.5837525297508933E-21</c:v>
                </c:pt>
                <c:pt idx="9735">
                  <c:v>2.5326791518164295E-268</c:v>
                </c:pt>
                <c:pt idx="9736">
                  <c:v>2.967628385492023E-2</c:v>
                </c:pt>
                <c:pt idx="9737">
                  <c:v>8.0517366041138929E-70</c:v>
                </c:pt>
                <c:pt idx="9738">
                  <c:v>6.0859215382987942E-45</c:v>
                </c:pt>
                <c:pt idx="9739">
                  <c:v>1.2065778271812206E-124</c:v>
                </c:pt>
                <c:pt idx="9740">
                  <c:v>4.8279569685239567E-6</c:v>
                </c:pt>
                <c:pt idx="9741">
                  <c:v>2.1205053753253394E-47</c:v>
                </c:pt>
                <c:pt idx="9742">
                  <c:v>8.9652727450657083E-2</c:v>
                </c:pt>
                <c:pt idx="9743">
                  <c:v>2.2099437301359397E-248</c:v>
                </c:pt>
                <c:pt idx="9744">
                  <c:v>1.972980884367413E-10</c:v>
                </c:pt>
                <c:pt idx="9745">
                  <c:v>7.1509023295522946E-150</c:v>
                </c:pt>
                <c:pt idx="9746">
                  <c:v>2.2379529464172129E-3</c:v>
                </c:pt>
                <c:pt idx="9747">
                  <c:v>5.4321314818246905E-24</c:v>
                </c:pt>
                <c:pt idx="9748">
                  <c:v>4.0866632270943238E-167</c:v>
                </c:pt>
                <c:pt idx="9749">
                  <c:v>4.9603756432070117E-10</c:v>
                </c:pt>
                <c:pt idx="9750">
                  <c:v>0</c:v>
                </c:pt>
                <c:pt idx="9751">
                  <c:v>3.1585070640179961E-5</c:v>
                </c:pt>
                <c:pt idx="9752">
                  <c:v>3.0525588834180475E-197</c:v>
                </c:pt>
                <c:pt idx="9753">
                  <c:v>7.3210357587157577E-88</c:v>
                </c:pt>
                <c:pt idx="9754">
                  <c:v>0</c:v>
                </c:pt>
                <c:pt idx="9755">
                  <c:v>1.1945385079555437E-10</c:v>
                </c:pt>
                <c:pt idx="9756">
                  <c:v>4.2112231239478015E-9</c:v>
                </c:pt>
                <c:pt idx="9757">
                  <c:v>4.9155409348517932E-13</c:v>
                </c:pt>
                <c:pt idx="9758">
                  <c:v>6.0667180706445646E-2</c:v>
                </c:pt>
                <c:pt idx="9759">
                  <c:v>4.55314070572407E-29</c:v>
                </c:pt>
                <c:pt idx="9760">
                  <c:v>2.5838338784901402E-66</c:v>
                </c:pt>
                <c:pt idx="9761">
                  <c:v>1.0928362442104371E-83</c:v>
                </c:pt>
                <c:pt idx="9762">
                  <c:v>1.3620241234102639E-296</c:v>
                </c:pt>
                <c:pt idx="9763">
                  <c:v>2.7310398601541762E-43</c:v>
                </c:pt>
                <c:pt idx="9764">
                  <c:v>2.7291900592279351E-135</c:v>
                </c:pt>
                <c:pt idx="9765">
                  <c:v>2.2605435578782946E-31</c:v>
                </c:pt>
                <c:pt idx="9766">
                  <c:v>4.0615940764084355E-10</c:v>
                </c:pt>
                <c:pt idx="9767">
                  <c:v>5.4350739874515974E-14</c:v>
                </c:pt>
                <c:pt idx="9768">
                  <c:v>5.8621046577509718E-34</c:v>
                </c:pt>
                <c:pt idx="9769">
                  <c:v>2.0279362269740666E-14</c:v>
                </c:pt>
                <c:pt idx="9770">
                  <c:v>3.6712903695446794E-270</c:v>
                </c:pt>
                <c:pt idx="9771">
                  <c:v>9.1871633186470751E-11</c:v>
                </c:pt>
                <c:pt idx="9772">
                  <c:v>5.5191627650518848E-24</c:v>
                </c:pt>
                <c:pt idx="9773">
                  <c:v>1.4331622152337312E-57</c:v>
                </c:pt>
                <c:pt idx="9774">
                  <c:v>2.9900559397972373E-5</c:v>
                </c:pt>
                <c:pt idx="9775">
                  <c:v>2.1551252541483756E-91</c:v>
                </c:pt>
                <c:pt idx="9776">
                  <c:v>1.1724679409900113E-3</c:v>
                </c:pt>
                <c:pt idx="9777">
                  <c:v>1.7728023314069958E-10</c:v>
                </c:pt>
                <c:pt idx="9778">
                  <c:v>2.4360209832223083E-17</c:v>
                </c:pt>
                <c:pt idx="9779">
                  <c:v>2.2780980478067259E-2</c:v>
                </c:pt>
                <c:pt idx="9780">
                  <c:v>1.0871100223648719E-199</c:v>
                </c:pt>
                <c:pt idx="9781">
                  <c:v>2.0384310344439364E-169</c:v>
                </c:pt>
                <c:pt idx="9782">
                  <c:v>1.2937939001504382E-2</c:v>
                </c:pt>
                <c:pt idx="9783">
                  <c:v>4.1320458084835435E-19</c:v>
                </c:pt>
                <c:pt idx="9784">
                  <c:v>0</c:v>
                </c:pt>
                <c:pt idx="9785">
                  <c:v>0.11555485783190536</c:v>
                </c:pt>
                <c:pt idx="9786">
                  <c:v>3.7279581940878924E-3</c:v>
                </c:pt>
                <c:pt idx="9787">
                  <c:v>5.2594351854642664E-64</c:v>
                </c:pt>
                <c:pt idx="9788">
                  <c:v>1.5127830383706883E-6</c:v>
                </c:pt>
                <c:pt idx="9789">
                  <c:v>3.0502423385522667E-15</c:v>
                </c:pt>
                <c:pt idx="9790">
                  <c:v>1.1770531898878069E-78</c:v>
                </c:pt>
                <c:pt idx="9791">
                  <c:v>3.722294950222374E-10</c:v>
                </c:pt>
                <c:pt idx="9792">
                  <c:v>4.6377703839402587E-24</c:v>
                </c:pt>
                <c:pt idx="9793">
                  <c:v>5.8877699205418415E-163</c:v>
                </c:pt>
                <c:pt idx="9794">
                  <c:v>0.13273782453449343</c:v>
                </c:pt>
                <c:pt idx="9795">
                  <c:v>1.2820455291570708E-101</c:v>
                </c:pt>
                <c:pt idx="9796">
                  <c:v>1.4590238880004008E-23</c:v>
                </c:pt>
                <c:pt idx="9797">
                  <c:v>4.7648950439440658E-176</c:v>
                </c:pt>
                <c:pt idx="9798">
                  <c:v>4.0263518875845235E-10</c:v>
                </c:pt>
                <c:pt idx="9799">
                  <c:v>1.3318736317026206E-18</c:v>
                </c:pt>
                <c:pt idx="9800">
                  <c:v>3.6397682654708913E-65</c:v>
                </c:pt>
                <c:pt idx="9801">
                  <c:v>6.1760643079430404E-2</c:v>
                </c:pt>
                <c:pt idx="9802">
                  <c:v>1.1537716063605687E-154</c:v>
                </c:pt>
                <c:pt idx="9803">
                  <c:v>8.8957003508339626E-10</c:v>
                </c:pt>
                <c:pt idx="9804">
                  <c:v>1.4190892980916289E-2</c:v>
                </c:pt>
                <c:pt idx="9805">
                  <c:v>1.1063137012627554E-69</c:v>
                </c:pt>
                <c:pt idx="9806">
                  <c:v>7.5826715698504685E-6</c:v>
                </c:pt>
                <c:pt idx="9807">
                  <c:v>4.0928709404360569E-18</c:v>
                </c:pt>
                <c:pt idx="9808">
                  <c:v>1.3124151173374737E-30</c:v>
                </c:pt>
                <c:pt idx="9809">
                  <c:v>0</c:v>
                </c:pt>
                <c:pt idx="9810">
                  <c:v>2.5776303147058445E-24</c:v>
                </c:pt>
                <c:pt idx="9811">
                  <c:v>1.6368741349333058E-185</c:v>
                </c:pt>
                <c:pt idx="9812">
                  <c:v>2.8716609662437324E-138</c:v>
                </c:pt>
                <c:pt idx="9813">
                  <c:v>6.2008081695709887E-9</c:v>
                </c:pt>
                <c:pt idx="9814">
                  <c:v>8.8224448625836701E-39</c:v>
                </c:pt>
                <c:pt idx="9815">
                  <c:v>3.8786368623480933E-16</c:v>
                </c:pt>
                <c:pt idx="9816">
                  <c:v>1.197784236784319E-92</c:v>
                </c:pt>
                <c:pt idx="9817">
                  <c:v>8.8899756598737245E-47</c:v>
                </c:pt>
                <c:pt idx="9818">
                  <c:v>0</c:v>
                </c:pt>
                <c:pt idx="9819">
                  <c:v>1.0201482821673349E-11</c:v>
                </c:pt>
                <c:pt idx="9820">
                  <c:v>0.10712705264283554</c:v>
                </c:pt>
                <c:pt idx="9821">
                  <c:v>5.0867568997482106E-39</c:v>
                </c:pt>
                <c:pt idx="9822">
                  <c:v>4.6831659934388843E-49</c:v>
                </c:pt>
                <c:pt idx="9823">
                  <c:v>2.6453515801799364E-21</c:v>
                </c:pt>
                <c:pt idx="9824">
                  <c:v>2.4793175442711552E-28</c:v>
                </c:pt>
                <c:pt idx="9825">
                  <c:v>4.0123320256209233E-3</c:v>
                </c:pt>
                <c:pt idx="9826">
                  <c:v>1.323471280207617E-3</c:v>
                </c:pt>
                <c:pt idx="9827">
                  <c:v>3.4408003101087156E-164</c:v>
                </c:pt>
                <c:pt idx="9828">
                  <c:v>7.4960929616896305E-26</c:v>
                </c:pt>
                <c:pt idx="9829">
                  <c:v>3.3006671897946637E-63</c:v>
                </c:pt>
                <c:pt idx="9830">
                  <c:v>0</c:v>
                </c:pt>
                <c:pt idx="9831">
                  <c:v>2.2141193454869992E-37</c:v>
                </c:pt>
                <c:pt idx="9832">
                  <c:v>1.3674112957247697E-131</c:v>
                </c:pt>
                <c:pt idx="9833">
                  <c:v>3.8482104088487213E-49</c:v>
                </c:pt>
                <c:pt idx="9834">
                  <c:v>6.825531638672696E-9</c:v>
                </c:pt>
                <c:pt idx="9835">
                  <c:v>1.4149812300583595E-50</c:v>
                </c:pt>
                <c:pt idx="9836">
                  <c:v>3.1029575429821729E-4</c:v>
                </c:pt>
                <c:pt idx="9837">
                  <c:v>8.1218902462317216E-155</c:v>
                </c:pt>
                <c:pt idx="9838">
                  <c:v>1.7278686574597872E-13</c:v>
                </c:pt>
                <c:pt idx="9839">
                  <c:v>0</c:v>
                </c:pt>
                <c:pt idx="9840">
                  <c:v>5.6411633442848907E-63</c:v>
                </c:pt>
                <c:pt idx="9841">
                  <c:v>6.3676306150061951E-48</c:v>
                </c:pt>
                <c:pt idx="9842">
                  <c:v>4.4130528817024158E-46</c:v>
                </c:pt>
                <c:pt idx="9843">
                  <c:v>1.1453935882110836E-4</c:v>
                </c:pt>
                <c:pt idx="9844">
                  <c:v>8.1233471380189711E-188</c:v>
                </c:pt>
                <c:pt idx="9845">
                  <c:v>7.2002643284379072E-72</c:v>
                </c:pt>
                <c:pt idx="9846">
                  <c:v>0.13124889418362107</c:v>
                </c:pt>
                <c:pt idx="9847">
                  <c:v>0</c:v>
                </c:pt>
                <c:pt idx="9848">
                  <c:v>3.0173564634352368E-20</c:v>
                </c:pt>
                <c:pt idx="9849">
                  <c:v>3.8724268372275926E-112</c:v>
                </c:pt>
                <c:pt idx="9850">
                  <c:v>2.1003122063730966E-111</c:v>
                </c:pt>
                <c:pt idx="9851">
                  <c:v>1.6517592108354069E-144</c:v>
                </c:pt>
                <c:pt idx="9852">
                  <c:v>7.0664637700252542E-43</c:v>
                </c:pt>
                <c:pt idx="9853">
                  <c:v>1.2839416649869641E-75</c:v>
                </c:pt>
                <c:pt idx="9854">
                  <c:v>1.3876331777157235E-72</c:v>
                </c:pt>
                <c:pt idx="9855">
                  <c:v>4.9578142604674885E-8</c:v>
                </c:pt>
                <c:pt idx="9856">
                  <c:v>2.5279401565685831E-2</c:v>
                </c:pt>
                <c:pt idx="9857">
                  <c:v>2.8361193847839172E-10</c:v>
                </c:pt>
                <c:pt idx="9858">
                  <c:v>1.9747143556101906E-2</c:v>
                </c:pt>
                <c:pt idx="9859">
                  <c:v>3.0001098215432582E-71</c:v>
                </c:pt>
                <c:pt idx="9860">
                  <c:v>1.3543561053073818E-48</c:v>
                </c:pt>
                <c:pt idx="9861">
                  <c:v>1.2471436558778251E-59</c:v>
                </c:pt>
                <c:pt idx="9862">
                  <c:v>4.9405195965583867E-5</c:v>
                </c:pt>
                <c:pt idx="9863">
                  <c:v>2.5501042544508278E-25</c:v>
                </c:pt>
                <c:pt idx="9864">
                  <c:v>1.6054812774550968E-35</c:v>
                </c:pt>
                <c:pt idx="9865">
                  <c:v>5.0236837945474213E-12</c:v>
                </c:pt>
                <c:pt idx="9866">
                  <c:v>1.582638879380487E-6</c:v>
                </c:pt>
                <c:pt idx="9867">
                  <c:v>4.5660680784508469E-27</c:v>
                </c:pt>
                <c:pt idx="9868">
                  <c:v>1.1063137012627554E-69</c:v>
                </c:pt>
                <c:pt idx="9869">
                  <c:v>2.7994958911627399E-9</c:v>
                </c:pt>
                <c:pt idx="9870">
                  <c:v>3.5230042544829891E-3</c:v>
                </c:pt>
                <c:pt idx="9871">
                  <c:v>2.994629946960372E-2</c:v>
                </c:pt>
                <c:pt idx="9872">
                  <c:v>4.3733737629481413E-14</c:v>
                </c:pt>
                <c:pt idx="9873">
                  <c:v>4.1364949789558183E-188</c:v>
                </c:pt>
                <c:pt idx="9874">
                  <c:v>3.1759374693744168E-27</c:v>
                </c:pt>
                <c:pt idx="9875">
                  <c:v>1.5757448113295241E-164</c:v>
                </c:pt>
                <c:pt idx="9876">
                  <c:v>0.10803807379905832</c:v>
                </c:pt>
                <c:pt idx="9877">
                  <c:v>5.9584192903163078E-3</c:v>
                </c:pt>
                <c:pt idx="9878">
                  <c:v>3.9268425782680505E-54</c:v>
                </c:pt>
                <c:pt idx="9879">
                  <c:v>2.1247544836638E-12</c:v>
                </c:pt>
                <c:pt idx="9880">
                  <c:v>7.1509023295522946E-150</c:v>
                </c:pt>
                <c:pt idx="9881">
                  <c:v>8.6197163173589262E-209</c:v>
                </c:pt>
                <c:pt idx="9882">
                  <c:v>6.1561345724746875E-218</c:v>
                </c:pt>
                <c:pt idx="9883">
                  <c:v>1.6795772883034516E-233</c:v>
                </c:pt>
                <c:pt idx="9884">
                  <c:v>2.1053269195733942E-212</c:v>
                </c:pt>
                <c:pt idx="9885">
                  <c:v>1.6449462635640108E-48</c:v>
                </c:pt>
                <c:pt idx="9886">
                  <c:v>3.4580272069609749E-18</c:v>
                </c:pt>
                <c:pt idx="9887">
                  <c:v>5.121068923013294E-20</c:v>
                </c:pt>
                <c:pt idx="9888">
                  <c:v>1.5340104099488856E-4</c:v>
                </c:pt>
                <c:pt idx="9889">
                  <c:v>4.396808861241422E-20</c:v>
                </c:pt>
                <c:pt idx="9890">
                  <c:v>1.9975362309382266E-48</c:v>
                </c:pt>
                <c:pt idx="9891">
                  <c:v>1.7874393546170414E-19</c:v>
                </c:pt>
                <c:pt idx="9892">
                  <c:v>5.2664892647262093E-56</c:v>
                </c:pt>
                <c:pt idx="9893">
                  <c:v>3.6673892201791689E-9</c:v>
                </c:pt>
                <c:pt idx="9894">
                  <c:v>6.2157013734146297E-52</c:v>
                </c:pt>
                <c:pt idx="9895">
                  <c:v>1.0755815584141185E-2</c:v>
                </c:pt>
                <c:pt idx="9896">
                  <c:v>5.3947891962172692E-13</c:v>
                </c:pt>
                <c:pt idx="9897">
                  <c:v>1.4583231823766561E-5</c:v>
                </c:pt>
                <c:pt idx="9898">
                  <c:v>5.9810389573397678E-15</c:v>
                </c:pt>
                <c:pt idx="9899">
                  <c:v>8.7435401007584982E-8</c:v>
                </c:pt>
                <c:pt idx="9900">
                  <c:v>3.1777409202928904E-13</c:v>
                </c:pt>
                <c:pt idx="9901">
                  <c:v>1.2065580312636826E-36</c:v>
                </c:pt>
                <c:pt idx="9902">
                  <c:v>2.0190131931654166E-241</c:v>
                </c:pt>
                <c:pt idx="9903">
                  <c:v>1.1552294755053409E-39</c:v>
                </c:pt>
                <c:pt idx="9904">
                  <c:v>1.0931829137355617E-19</c:v>
                </c:pt>
                <c:pt idx="9905">
                  <c:v>4.6933757787398645E-142</c:v>
                </c:pt>
                <c:pt idx="9906">
                  <c:v>6.2590843435086395E-15</c:v>
                </c:pt>
                <c:pt idx="9907">
                  <c:v>2.4240026903652644E-5</c:v>
                </c:pt>
                <c:pt idx="9908">
                  <c:v>3.1300404276203527E-112</c:v>
                </c:pt>
                <c:pt idx="9909">
                  <c:v>1.8351032390015403E-15</c:v>
                </c:pt>
                <c:pt idx="9910">
                  <c:v>9.3015515556806746E-17</c:v>
                </c:pt>
                <c:pt idx="9911">
                  <c:v>5.4531382563159445E-9</c:v>
                </c:pt>
                <c:pt idx="9912">
                  <c:v>8.5274854876578696E-2</c:v>
                </c:pt>
                <c:pt idx="9913">
                  <c:v>4.2607370834316884E-21</c:v>
                </c:pt>
                <c:pt idx="9914">
                  <c:v>2.23228976869327E-7</c:v>
                </c:pt>
                <c:pt idx="9915">
                  <c:v>3.2297048868442571E-7</c:v>
                </c:pt>
                <c:pt idx="9916">
                  <c:v>1.0121221144117097E-15</c:v>
                </c:pt>
                <c:pt idx="9917">
                  <c:v>3.349360793698261E-173</c:v>
                </c:pt>
                <c:pt idx="9918">
                  <c:v>2.6545921770462658E-98</c:v>
                </c:pt>
                <c:pt idx="9919">
                  <c:v>2.0355766256126054E-3</c:v>
                </c:pt>
                <c:pt idx="9920">
                  <c:v>2.642947710224709E-16</c:v>
                </c:pt>
                <c:pt idx="9921">
                  <c:v>8.5309253481494918E-3</c:v>
                </c:pt>
                <c:pt idx="9922">
                  <c:v>8.734346157201028E-7</c:v>
                </c:pt>
                <c:pt idx="9923">
                  <c:v>9.6604670115201897E-22</c:v>
                </c:pt>
                <c:pt idx="9924">
                  <c:v>2.9210593584661478E-18</c:v>
                </c:pt>
                <c:pt idx="9925">
                  <c:v>7.997181917876839E-35</c:v>
                </c:pt>
                <c:pt idx="9926">
                  <c:v>1.3109560093020079E-7</c:v>
                </c:pt>
                <c:pt idx="9927">
                  <c:v>3.8369522316442022E-7</c:v>
                </c:pt>
                <c:pt idx="9928">
                  <c:v>2.6763887322723088E-3</c:v>
                </c:pt>
                <c:pt idx="9929">
                  <c:v>9.4749527762824472E-55</c:v>
                </c:pt>
                <c:pt idx="9930">
                  <c:v>1.6245297727562564E-14</c:v>
                </c:pt>
                <c:pt idx="9931">
                  <c:v>3.9416752018713946E-2</c:v>
                </c:pt>
                <c:pt idx="9932">
                  <c:v>4.5009646605815313E-15</c:v>
                </c:pt>
                <c:pt idx="9933">
                  <c:v>9.7345081562231862E-109</c:v>
                </c:pt>
                <c:pt idx="9934">
                  <c:v>3.9117597244740132E-59</c:v>
                </c:pt>
                <c:pt idx="9935">
                  <c:v>9.8903405045596823E-115</c:v>
                </c:pt>
                <c:pt idx="9936">
                  <c:v>3.1686155719861623E-72</c:v>
                </c:pt>
                <c:pt idx="9937">
                  <c:v>2.4491865062616815E-71</c:v>
                </c:pt>
                <c:pt idx="9938">
                  <c:v>8.4439609211864741E-61</c:v>
                </c:pt>
                <c:pt idx="9939">
                  <c:v>1.1696378541586045E-224</c:v>
                </c:pt>
                <c:pt idx="9940">
                  <c:v>2.2281351648465231E-11</c:v>
                </c:pt>
                <c:pt idx="9941">
                  <c:v>3.3398330750411857E-29</c:v>
                </c:pt>
                <c:pt idx="9942">
                  <c:v>1.3453054505743422E-32</c:v>
                </c:pt>
                <c:pt idx="9943">
                  <c:v>4.6199448428092941E-13</c:v>
                </c:pt>
                <c:pt idx="9944">
                  <c:v>4.8980725011992875E-83</c:v>
                </c:pt>
                <c:pt idx="9945">
                  <c:v>1.3907968081839761E-6</c:v>
                </c:pt>
                <c:pt idx="9946">
                  <c:v>9.3132610558033157E-59</c:v>
                </c:pt>
                <c:pt idx="9947">
                  <c:v>5.7202149394776918E-102</c:v>
                </c:pt>
                <c:pt idx="9948">
                  <c:v>6.1279988636186936E-55</c:v>
                </c:pt>
                <c:pt idx="9949">
                  <c:v>6.8807719861707833E-24</c:v>
                </c:pt>
                <c:pt idx="9950">
                  <c:v>2.1027576611061825E-119</c:v>
                </c:pt>
                <c:pt idx="9951">
                  <c:v>4.9627306698055091E-3</c:v>
                </c:pt>
                <c:pt idx="9952">
                  <c:v>3.1146146856065944E-19</c:v>
                </c:pt>
                <c:pt idx="9953">
                  <c:v>3.4464865059316735E-5</c:v>
                </c:pt>
                <c:pt idx="9954">
                  <c:v>7.1087529544381915E-16</c:v>
                </c:pt>
                <c:pt idx="9955">
                  <c:v>1.6221862720132429E-2</c:v>
                </c:pt>
                <c:pt idx="9956">
                  <c:v>8.2624323056621839E-9</c:v>
                </c:pt>
                <c:pt idx="9957">
                  <c:v>1.8536218238917085E-10</c:v>
                </c:pt>
                <c:pt idx="9958">
                  <c:v>8.5648553008493338E-26</c:v>
                </c:pt>
                <c:pt idx="9959">
                  <c:v>8.5903767357751459E-2</c:v>
                </c:pt>
                <c:pt idx="9960">
                  <c:v>1.6716932099488137E-3</c:v>
                </c:pt>
                <c:pt idx="9961">
                  <c:v>4.4710219169324735E-95</c:v>
                </c:pt>
                <c:pt idx="9962">
                  <c:v>2.3259152052371875E-134</c:v>
                </c:pt>
                <c:pt idx="9963">
                  <c:v>0</c:v>
                </c:pt>
                <c:pt idx="9964">
                  <c:v>6.8250265278788113E-33</c:v>
                </c:pt>
                <c:pt idx="9965">
                  <c:v>1.968065489540808E-22</c:v>
                </c:pt>
                <c:pt idx="9966">
                  <c:v>5.0807588794603453E-2</c:v>
                </c:pt>
                <c:pt idx="9967">
                  <c:v>1.1153425880851494E-8</c:v>
                </c:pt>
                <c:pt idx="9968">
                  <c:v>0.10694305541457869</c:v>
                </c:pt>
                <c:pt idx="9969">
                  <c:v>1.205385730034902E-6</c:v>
                </c:pt>
                <c:pt idx="9970">
                  <c:v>1.1531085171574989E-26</c:v>
                </c:pt>
                <c:pt idx="9971">
                  <c:v>1.8603496205964283E-13</c:v>
                </c:pt>
                <c:pt idx="9972">
                  <c:v>3.2648007673091837E-54</c:v>
                </c:pt>
                <c:pt idx="9973">
                  <c:v>1.6441489838028901E-5</c:v>
                </c:pt>
                <c:pt idx="9974">
                  <c:v>4.4882936337260495E-5</c:v>
                </c:pt>
                <c:pt idx="9975">
                  <c:v>4.3993262785052273E-161</c:v>
                </c:pt>
                <c:pt idx="9976">
                  <c:v>5.1079081971548166E-82</c:v>
                </c:pt>
                <c:pt idx="9977">
                  <c:v>2.6127460400228911E-8</c:v>
                </c:pt>
                <c:pt idx="9978">
                  <c:v>2.0603879754698217E-60</c:v>
                </c:pt>
                <c:pt idx="9979">
                  <c:v>3.3522146286594278E-9</c:v>
                </c:pt>
                <c:pt idx="9980">
                  <c:v>1.6013623852851588E-138</c:v>
                </c:pt>
                <c:pt idx="9981">
                  <c:v>6.4346490637238314E-11</c:v>
                </c:pt>
                <c:pt idx="9982">
                  <c:v>2.1085961562052972E-150</c:v>
                </c:pt>
                <c:pt idx="9983">
                  <c:v>9.2644069411218499E-2</c:v>
                </c:pt>
                <c:pt idx="9984">
                  <c:v>2.0207747454857814E-12</c:v>
                </c:pt>
                <c:pt idx="9985">
                  <c:v>4.3677601957384454E-88</c:v>
                </c:pt>
                <c:pt idx="9986">
                  <c:v>3.6808383449494589E-17</c:v>
                </c:pt>
                <c:pt idx="9987">
                  <c:v>7.951719710635941E-56</c:v>
                </c:pt>
                <c:pt idx="9988">
                  <c:v>7.8955010048669425E-50</c:v>
                </c:pt>
                <c:pt idx="9989">
                  <c:v>6.0771111815288031E-6</c:v>
                </c:pt>
                <c:pt idx="9990">
                  <c:v>3.7952785841071482E-29</c:v>
                </c:pt>
                <c:pt idx="9991">
                  <c:v>6.518488376000566E-4</c:v>
                </c:pt>
                <c:pt idx="9992">
                  <c:v>3.6666560885419704E-2</c:v>
                </c:pt>
                <c:pt idx="9993">
                  <c:v>3.4727142338718093E-80</c:v>
                </c:pt>
                <c:pt idx="9994">
                  <c:v>5.5043452951376334E-255</c:v>
                </c:pt>
                <c:pt idx="9995">
                  <c:v>1.3297138947718412E-76</c:v>
                </c:pt>
                <c:pt idx="9996">
                  <c:v>9.9891233462678058E-2</c:v>
                </c:pt>
                <c:pt idx="9997">
                  <c:v>8.3875700148698068E-13</c:v>
                </c:pt>
                <c:pt idx="9998">
                  <c:v>8.1403225530169596E-114</c:v>
                </c:pt>
                <c:pt idx="9999">
                  <c:v>6.462419291304581E-4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BB-4A1F-A0AD-9858698C0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112624"/>
        <c:axId val="408112952"/>
      </c:scatterChart>
      <c:valAx>
        <c:axId val="40811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2952"/>
        <c:crosses val="autoZero"/>
        <c:crossBetween val="midCat"/>
      </c:valAx>
      <c:valAx>
        <c:axId val="40811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2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387255838303231"/>
          <c:y val="7.164191302434501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'4-TXT_Numeral'!$B$1</c:f>
              <c:strCache>
                <c:ptCount val="1"/>
                <c:pt idx="0">
                  <c:v>Receipts</c:v>
                </c:pt>
              </c:strCache>
            </c:strRef>
          </c:tx>
          <c:invertIfNegative val="0"/>
          <c:cat>
            <c:strRef>
              <c:f>'4-TXT_Numeral'!$A$2:$A$10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September</c:v>
                </c:pt>
                <c:pt idx="6">
                  <c:v>October</c:v>
                </c:pt>
                <c:pt idx="7">
                  <c:v>November</c:v>
                </c:pt>
                <c:pt idx="8">
                  <c:v>December</c:v>
                </c:pt>
              </c:strCache>
            </c:strRef>
          </c:cat>
          <c:val>
            <c:numRef>
              <c:f>'4-TXT_Numeral'!$B$2:$B$10</c:f>
              <c:numCache>
                <c:formatCode>General</c:formatCode>
                <c:ptCount val="9"/>
                <c:pt idx="0">
                  <c:v>436432</c:v>
                </c:pt>
                <c:pt idx="1">
                  <c:v>352776</c:v>
                </c:pt>
                <c:pt idx="2">
                  <c:v>113853</c:v>
                </c:pt>
                <c:pt idx="3">
                  <c:v>174324</c:v>
                </c:pt>
                <c:pt idx="4">
                  <c:v>279654</c:v>
                </c:pt>
                <c:pt idx="5">
                  <c:v>427854</c:v>
                </c:pt>
                <c:pt idx="6">
                  <c:v>423876</c:v>
                </c:pt>
                <c:pt idx="7">
                  <c:v>388765</c:v>
                </c:pt>
                <c:pt idx="8">
                  <c:v>399876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2-4FC3-9066-6F6F4774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71584"/>
        <c:axId val="149181568"/>
      </c:barChart>
      <c:catAx>
        <c:axId val="1491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181568"/>
        <c:crosses val="autoZero"/>
        <c:auto val="1"/>
        <c:lblAlgn val="ctr"/>
        <c:lblOffset val="100"/>
        <c:noMultiLvlLbl val="0"/>
      </c:catAx>
      <c:valAx>
        <c:axId val="149181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171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'4-TXT_Numeral'!$I$1</c:f>
              <c:strCache>
                <c:ptCount val="1"/>
                <c:pt idx="0">
                  <c:v>Receipts</c:v>
                </c:pt>
              </c:strCache>
            </c:strRef>
          </c:tx>
          <c:invertIfNegative val="0"/>
          <c:cat>
            <c:numRef>
              <c:f>'4-TXT_Numeral'!$H$2:$H$10</c:f>
              <c:numCache>
                <c:formatCode>mmm\-yy</c:formatCode>
                <c:ptCount val="9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</c:numCache>
            </c:numRef>
          </c:cat>
          <c:val>
            <c:numRef>
              <c:f>'4-TXT_Numeral'!$I$2:$I$10</c:f>
              <c:numCache>
                <c:formatCode>General</c:formatCode>
                <c:ptCount val="9"/>
                <c:pt idx="0">
                  <c:v>436432</c:v>
                </c:pt>
                <c:pt idx="1">
                  <c:v>352776</c:v>
                </c:pt>
                <c:pt idx="2">
                  <c:v>113853</c:v>
                </c:pt>
                <c:pt idx="3">
                  <c:v>174324</c:v>
                </c:pt>
                <c:pt idx="4">
                  <c:v>279654</c:v>
                </c:pt>
                <c:pt idx="5">
                  <c:v>427854</c:v>
                </c:pt>
                <c:pt idx="6">
                  <c:v>423876</c:v>
                </c:pt>
                <c:pt idx="7">
                  <c:v>388765</c:v>
                </c:pt>
                <c:pt idx="8">
                  <c:v>399876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0-49F9-8B57-CB075B34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01280"/>
        <c:axId val="149202816"/>
      </c:barChart>
      <c:dateAx>
        <c:axId val="1492012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crossAx val="149202816"/>
        <c:crosses val="autoZero"/>
        <c:auto val="1"/>
        <c:lblOffset val="100"/>
        <c:baseTimeUnit val="months"/>
      </c:dateAx>
      <c:valAx>
        <c:axId val="149202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20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'4-TXT_Numeral'!$K$1</c:f>
              <c:strCache>
                <c:ptCount val="1"/>
                <c:pt idx="0">
                  <c:v>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'4-TXT_Numeral'!$J$2:$J$7</c:f>
              <c:numCache>
                <c:formatCode>m/d/yyyy</c:formatCode>
                <c:ptCount val="6"/>
                <c:pt idx="0">
                  <c:v>39845</c:v>
                </c:pt>
                <c:pt idx="1">
                  <c:v>39873</c:v>
                </c:pt>
                <c:pt idx="2">
                  <c:v>39904</c:v>
                </c:pt>
                <c:pt idx="3">
                  <c:v>40026</c:v>
                </c:pt>
                <c:pt idx="4">
                  <c:v>40057</c:v>
                </c:pt>
                <c:pt idx="5">
                  <c:v>40087</c:v>
                </c:pt>
              </c:numCache>
            </c:numRef>
          </c:cat>
          <c:val>
            <c:numRef>
              <c:f>'4-TXT_Numeral'!$K$2:$K$7</c:f>
              <c:numCache>
                <c:formatCode>General</c:formatCode>
                <c:ptCount val="6"/>
                <c:pt idx="0">
                  <c:v>436432</c:v>
                </c:pt>
                <c:pt idx="1">
                  <c:v>352776</c:v>
                </c:pt>
                <c:pt idx="2">
                  <c:v>113853</c:v>
                </c:pt>
                <c:pt idx="3">
                  <c:v>174324</c:v>
                </c:pt>
                <c:pt idx="4">
                  <c:v>279654</c:v>
                </c:pt>
                <c:pt idx="5">
                  <c:v>427854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4-4088-BB82-E39F1B198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398056"/>
        <c:axId val="519399040"/>
      </c:barChart>
      <c:dateAx>
        <c:axId val="519398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99040"/>
        <c:crosses val="autoZero"/>
        <c:auto val="1"/>
        <c:lblOffset val="100"/>
        <c:baseTimeUnit val="months"/>
      </c:dateAx>
      <c:valAx>
        <c:axId val="51939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98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'6-Skew'!$B$1</c:f>
              <c:strCache>
                <c:ptCount val="1"/>
                <c:pt idx="0">
                  <c:v>Count of Mistakes</c:v>
                </c:pt>
              </c:strCache>
            </c:strRef>
          </c:tx>
          <c:invertIfNegative val="0"/>
          <c:val>
            <c:numRef>
              <c:f>'6-Skew'!$B$2:$B$10</c:f>
              <c:numCache>
                <c:formatCode>General</c:formatCode>
                <c:ptCount val="9"/>
                <c:pt idx="0">
                  <c:v>119</c:v>
                </c:pt>
                <c:pt idx="1">
                  <c:v>275</c:v>
                </c:pt>
                <c:pt idx="2">
                  <c:v>270</c:v>
                </c:pt>
                <c:pt idx="3">
                  <c:v>181</c:v>
                </c:pt>
                <c:pt idx="4">
                  <c:v>92</c:v>
                </c:pt>
                <c:pt idx="5">
                  <c:v>41</c:v>
                </c:pt>
                <c:pt idx="6">
                  <c:v>18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0-412E-BB90-912D0F37B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04576"/>
        <c:axId val="156106112"/>
      </c:barChart>
      <c:catAx>
        <c:axId val="1561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6106112"/>
        <c:crosses val="autoZero"/>
        <c:auto val="1"/>
        <c:lblAlgn val="ctr"/>
        <c:lblOffset val="100"/>
        <c:noMultiLvlLbl val="0"/>
      </c:catAx>
      <c:valAx>
        <c:axId val="15610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10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'6-Skew'!$B$15</c:f>
              <c:strCache>
                <c:ptCount val="1"/>
                <c:pt idx="0">
                  <c:v>Count of Mistakes</c:v>
                </c:pt>
              </c:strCache>
            </c:strRef>
          </c:tx>
          <c:invertIfNegative val="0"/>
          <c:val>
            <c:numRef>
              <c:f>'6-Skew'!$B$16:$B$24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18</c:v>
                </c:pt>
                <c:pt idx="3">
                  <c:v>41</c:v>
                </c:pt>
                <c:pt idx="4">
                  <c:v>92</c:v>
                </c:pt>
                <c:pt idx="5">
                  <c:v>181</c:v>
                </c:pt>
                <c:pt idx="6">
                  <c:v>270</c:v>
                </c:pt>
                <c:pt idx="7">
                  <c:v>275</c:v>
                </c:pt>
                <c:pt idx="8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E-4DC9-8B78-37115C7AF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91744"/>
        <c:axId val="156205824"/>
      </c:barChart>
      <c:catAx>
        <c:axId val="1561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6205824"/>
        <c:crosses val="autoZero"/>
        <c:auto val="1"/>
        <c:lblAlgn val="ctr"/>
        <c:lblOffset val="100"/>
        <c:noMultiLvlLbl val="0"/>
      </c:catAx>
      <c:valAx>
        <c:axId val="15620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191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996062992125983"/>
          <c:y val="0.19480351414406533"/>
          <c:w val="0.78044247594050742"/>
          <c:h val="0.61514253426654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'7-Scatter'!$B$1</c:f>
              <c:strCache>
                <c:ptCount val="1"/>
                <c:pt idx="0">
                  <c:v>Weight (Kg)</c:v>
                </c:pt>
              </c:strCache>
            </c:strRef>
          </c:tx>
          <c:spPr>
            <a:ln w="28575">
              <a:noFill/>
            </a:ln>
          </c:spPr>
          <c:xVal>
            <c:numRef>
              <c:f>'7-Scatter'!$A$2:$A$18</c:f>
              <c:numCache>
                <c:formatCode>0</c:formatCode>
                <c:ptCount val="17"/>
                <c:pt idx="0">
                  <c:v>180</c:v>
                </c:pt>
                <c:pt idx="1">
                  <c:v>187.5</c:v>
                </c:pt>
                <c:pt idx="2">
                  <c:v>150</c:v>
                </c:pt>
                <c:pt idx="3">
                  <c:v>162.5</c:v>
                </c:pt>
                <c:pt idx="4">
                  <c:v>182.5</c:v>
                </c:pt>
                <c:pt idx="5">
                  <c:v>172.5</c:v>
                </c:pt>
                <c:pt idx="6">
                  <c:v>177.5</c:v>
                </c:pt>
                <c:pt idx="7">
                  <c:v>170</c:v>
                </c:pt>
                <c:pt idx="8">
                  <c:v>165</c:v>
                </c:pt>
                <c:pt idx="9">
                  <c:v>167.5</c:v>
                </c:pt>
                <c:pt idx="10">
                  <c:v>157.5</c:v>
                </c:pt>
                <c:pt idx="11">
                  <c:v>160</c:v>
                </c:pt>
                <c:pt idx="12">
                  <c:v>185</c:v>
                </c:pt>
                <c:pt idx="13">
                  <c:v>152.5</c:v>
                </c:pt>
                <c:pt idx="14">
                  <c:v>175</c:v>
                </c:pt>
                <c:pt idx="15">
                  <c:v>190</c:v>
                </c:pt>
                <c:pt idx="16">
                  <c:v>155</c:v>
                </c:pt>
              </c:numCache>
            </c:numRef>
          </c:xVal>
          <c:yVal>
            <c:numRef>
              <c:f>'7-Scatter'!$B$2:$B$18</c:f>
              <c:numCache>
                <c:formatCode>0</c:formatCode>
                <c:ptCount val="17"/>
                <c:pt idx="0">
                  <c:v>95.5</c:v>
                </c:pt>
                <c:pt idx="1">
                  <c:v>124.5</c:v>
                </c:pt>
                <c:pt idx="2">
                  <c:v>89.5</c:v>
                </c:pt>
                <c:pt idx="3">
                  <c:v>82</c:v>
                </c:pt>
                <c:pt idx="4">
                  <c:v>127</c:v>
                </c:pt>
                <c:pt idx="5">
                  <c:v>80.5</c:v>
                </c:pt>
                <c:pt idx="6">
                  <c:v>119.5</c:v>
                </c:pt>
                <c:pt idx="7">
                  <c:v>105.5</c:v>
                </c:pt>
                <c:pt idx="8">
                  <c:v>88</c:v>
                </c:pt>
                <c:pt idx="9">
                  <c:v>99</c:v>
                </c:pt>
                <c:pt idx="10">
                  <c:v>93</c:v>
                </c:pt>
                <c:pt idx="11">
                  <c:v>90.5</c:v>
                </c:pt>
                <c:pt idx="12">
                  <c:v>131</c:v>
                </c:pt>
                <c:pt idx="13">
                  <c:v>101</c:v>
                </c:pt>
                <c:pt idx="14">
                  <c:v>129.5</c:v>
                </c:pt>
                <c:pt idx="15">
                  <c:v>108.5</c:v>
                </c:pt>
                <c:pt idx="16">
                  <c:v>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AB-4FC9-96E5-B294865C5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217728"/>
        <c:axId val="156219648"/>
      </c:scatterChart>
      <c:valAx>
        <c:axId val="156217728"/>
        <c:scaling>
          <c:orientation val="minMax"/>
          <c:max val="190"/>
          <c:min val="150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219648"/>
        <c:crosses val="autoZero"/>
        <c:crossBetween val="midCat"/>
      </c:valAx>
      <c:valAx>
        <c:axId val="156219648"/>
        <c:scaling>
          <c:orientation val="minMax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Height</a:t>
                </a:r>
              </a:p>
            </c:rich>
          </c:tx>
          <c:layout>
            <c:manualLayout>
              <c:xMode val="edge"/>
              <c:yMode val="edge"/>
              <c:x val="3.5541451715087338E-2"/>
              <c:y val="0.38265258648688977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56217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059756539053307"/>
          <c:y val="0.90947251994838441"/>
          <c:w val="0.28906416870305007"/>
          <c:h val="9.052748005161559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996062992125983"/>
          <c:y val="0.19480351414406533"/>
          <c:w val="0.78044247594050742"/>
          <c:h val="0.61514253426654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'7-Scatter'!$B$1</c:f>
              <c:strCache>
                <c:ptCount val="1"/>
                <c:pt idx="0">
                  <c:v>Weight (Kg)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1"/>
            <c:trendlineLbl>
              <c:layout>
                <c:manualLayout>
                  <c:x val="8.1766737840886936E-2"/>
                  <c:y val="-0.1651048427391246"/>
                </c:manualLayout>
              </c:layout>
              <c:numFmt formatCode="General" sourceLinked="0"/>
            </c:trendlineLbl>
          </c:trendline>
          <c:xVal>
            <c:numRef>
              <c:f>'7-Scatter'!$A$2:$A$18</c:f>
              <c:numCache>
                <c:formatCode>0</c:formatCode>
                <c:ptCount val="17"/>
                <c:pt idx="0">
                  <c:v>180</c:v>
                </c:pt>
                <c:pt idx="1">
                  <c:v>187.5</c:v>
                </c:pt>
                <c:pt idx="2">
                  <c:v>150</c:v>
                </c:pt>
                <c:pt idx="3">
                  <c:v>162.5</c:v>
                </c:pt>
                <c:pt idx="4">
                  <c:v>182.5</c:v>
                </c:pt>
                <c:pt idx="5">
                  <c:v>172.5</c:v>
                </c:pt>
                <c:pt idx="6">
                  <c:v>177.5</c:v>
                </c:pt>
                <c:pt idx="7">
                  <c:v>170</c:v>
                </c:pt>
                <c:pt idx="8">
                  <c:v>165</c:v>
                </c:pt>
                <c:pt idx="9">
                  <c:v>167.5</c:v>
                </c:pt>
                <c:pt idx="10">
                  <c:v>157.5</c:v>
                </c:pt>
                <c:pt idx="11">
                  <c:v>160</c:v>
                </c:pt>
                <c:pt idx="12">
                  <c:v>185</c:v>
                </c:pt>
                <c:pt idx="13">
                  <c:v>152.5</c:v>
                </c:pt>
                <c:pt idx="14">
                  <c:v>175</c:v>
                </c:pt>
                <c:pt idx="15">
                  <c:v>190</c:v>
                </c:pt>
                <c:pt idx="16">
                  <c:v>155</c:v>
                </c:pt>
              </c:numCache>
            </c:numRef>
          </c:xVal>
          <c:yVal>
            <c:numRef>
              <c:f>'7-Scatter'!$B$2:$B$18</c:f>
              <c:numCache>
                <c:formatCode>0</c:formatCode>
                <c:ptCount val="17"/>
                <c:pt idx="0">
                  <c:v>95.5</c:v>
                </c:pt>
                <c:pt idx="1">
                  <c:v>124.5</c:v>
                </c:pt>
                <c:pt idx="2">
                  <c:v>89.5</c:v>
                </c:pt>
                <c:pt idx="3">
                  <c:v>82</c:v>
                </c:pt>
                <c:pt idx="4">
                  <c:v>127</c:v>
                </c:pt>
                <c:pt idx="5">
                  <c:v>80.5</c:v>
                </c:pt>
                <c:pt idx="6">
                  <c:v>119.5</c:v>
                </c:pt>
                <c:pt idx="7">
                  <c:v>105.5</c:v>
                </c:pt>
                <c:pt idx="8">
                  <c:v>88</c:v>
                </c:pt>
                <c:pt idx="9">
                  <c:v>99</c:v>
                </c:pt>
                <c:pt idx="10">
                  <c:v>93</c:v>
                </c:pt>
                <c:pt idx="11">
                  <c:v>90.5</c:v>
                </c:pt>
                <c:pt idx="12">
                  <c:v>131</c:v>
                </c:pt>
                <c:pt idx="13">
                  <c:v>101</c:v>
                </c:pt>
                <c:pt idx="14">
                  <c:v>129.5</c:v>
                </c:pt>
                <c:pt idx="15">
                  <c:v>108.5</c:v>
                </c:pt>
                <c:pt idx="16">
                  <c:v>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8D-4E64-80BA-47EBDAEC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76448"/>
        <c:axId val="156386432"/>
      </c:scatterChart>
      <c:valAx>
        <c:axId val="156376448"/>
        <c:scaling>
          <c:orientation val="minMax"/>
          <c:max val="190"/>
          <c:min val="150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386432"/>
        <c:crosses val="autoZero"/>
        <c:crossBetween val="midCat"/>
      </c:valAx>
      <c:valAx>
        <c:axId val="156386432"/>
        <c:scaling>
          <c:orientation val="minMax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Height</a:t>
                </a:r>
              </a:p>
            </c:rich>
          </c:tx>
          <c:layout>
            <c:manualLayout>
              <c:xMode val="edge"/>
              <c:yMode val="edge"/>
              <c:x val="3.5541502624671914E-2"/>
              <c:y val="0.3826524871642040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56376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05976049868766"/>
          <c:y val="0.90947286967615104"/>
          <c:w val="0.2890643044619422"/>
          <c:h val="9.052713032384895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'10-Normal'!$B$16</c:f>
              <c:strCache>
                <c:ptCount val="1"/>
                <c:pt idx="0">
                  <c:v>f(x)</c:v>
                </c:pt>
              </c:strCache>
            </c:strRef>
          </c:tx>
          <c:marker>
            <c:symbol val="none"/>
          </c:marker>
          <c:cat>
            <c:numRef>
              <c:f>'10-Normal'!$A$17:$A$52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'10-Normal'!$B$17:$B$52</c:f>
              <c:numCache>
                <c:formatCode>0.000</c:formatCode>
                <c:ptCount val="36"/>
                <c:pt idx="0">
                  <c:v>8.7268269504576015E-4</c:v>
                </c:pt>
                <c:pt idx="1">
                  <c:v>1.7225689390536812E-3</c:v>
                </c:pt>
                <c:pt idx="2">
                  <c:v>3.2668190561999247E-3</c:v>
                </c:pt>
                <c:pt idx="3">
                  <c:v>5.9525324197758642E-3</c:v>
                </c:pt>
                <c:pt idx="4">
                  <c:v>1.0420934814422614E-2</c:v>
                </c:pt>
                <c:pt idx="5">
                  <c:v>1.7528300493568578E-2</c:v>
                </c:pt>
                <c:pt idx="6">
                  <c:v>2.8327037741601249E-2</c:v>
                </c:pt>
                <c:pt idx="7">
                  <c:v>4.3983595980427309E-2</c:v>
                </c:pt>
                <c:pt idx="8">
                  <c:v>6.5615814774676734E-2</c:v>
                </c:pt>
                <c:pt idx="9">
                  <c:v>9.4049077376887114E-2</c:v>
                </c:pt>
                <c:pt idx="10">
                  <c:v>0.12951759566589197</c:v>
                </c:pt>
                <c:pt idx="11">
                  <c:v>0.17136859204780761</c:v>
                </c:pt>
                <c:pt idx="12">
                  <c:v>0.2178521770325508</c:v>
                </c:pt>
                <c:pt idx="13">
                  <c:v>0.26608524989875504</c:v>
                </c:pt>
                <c:pt idx="14">
                  <c:v>0.31225393336676149</c:v>
                </c:pt>
                <c:pt idx="15">
                  <c:v>0.35206532676429964</c:v>
                </c:pt>
                <c:pt idx="16">
                  <c:v>0.38138781546052419</c:v>
                </c:pt>
                <c:pt idx="17">
                  <c:v>0.39695254747701186</c:v>
                </c:pt>
                <c:pt idx="18">
                  <c:v>0.39695254747701175</c:v>
                </c:pt>
                <c:pt idx="19">
                  <c:v>0.38138781546052397</c:v>
                </c:pt>
                <c:pt idx="20">
                  <c:v>0.35206532676429936</c:v>
                </c:pt>
                <c:pt idx="21">
                  <c:v>0.31225393336676105</c:v>
                </c:pt>
                <c:pt idx="22">
                  <c:v>0.26608524989875459</c:v>
                </c:pt>
                <c:pt idx="23">
                  <c:v>0.2178521770325503</c:v>
                </c:pt>
                <c:pt idx="24">
                  <c:v>0.17136859204780716</c:v>
                </c:pt>
                <c:pt idx="25">
                  <c:v>0.12951759566589155</c:v>
                </c:pt>
                <c:pt idx="26">
                  <c:v>9.4049077376886808E-2</c:v>
                </c:pt>
                <c:pt idx="27">
                  <c:v>6.5615814774676498E-2</c:v>
                </c:pt>
                <c:pt idx="28">
                  <c:v>4.3983595980427115E-2</c:v>
                </c:pt>
                <c:pt idx="29">
                  <c:v>2.8327037741601099E-2</c:v>
                </c:pt>
                <c:pt idx="30">
                  <c:v>1.7528300493568474E-2</c:v>
                </c:pt>
                <c:pt idx="31">
                  <c:v>1.0420934814422553E-2</c:v>
                </c:pt>
                <c:pt idx="32">
                  <c:v>5.9525324197758278E-3</c:v>
                </c:pt>
                <c:pt idx="33">
                  <c:v>3.2668190561999013E-3</c:v>
                </c:pt>
                <c:pt idx="34">
                  <c:v>1.7225689390536691E-3</c:v>
                </c:pt>
                <c:pt idx="35">
                  <c:v>8.7268269504575322E-4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7-43E1-9CCE-1FAC70294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206528"/>
        <c:axId val="151212800"/>
      </c:lineChart>
      <c:catAx>
        <c:axId val="1512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rtl="1">
                  <a:defRPr sz="1600"/>
                </a:pPr>
                <a:r>
                  <a:rPr lang="fa-IR" sz="1600"/>
                  <a:t>مقدار</a:t>
                </a:r>
                <a:r>
                  <a:rPr lang="fa-IR" sz="1600" baseline="0"/>
                  <a:t> </a:t>
                </a:r>
                <a:r>
                  <a:rPr lang="en-GB" sz="1600" baseline="0"/>
                  <a:t>z</a:t>
                </a:r>
                <a:endParaRPr lang="en-GB" sz="1600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5400000"/>
          <a:lstStyle/>
          <a:p>
            <a:pPr>
              <a:defRPr/>
            </a:pPr>
            <a:endParaRPr lang="en-US"/>
          </a:p>
        </c:txPr>
        <c:crossAx val="151212800"/>
        <c:crosses val="autoZero"/>
        <c:auto val="1"/>
        <c:lblAlgn val="ctr"/>
        <c:lblOffset val="100"/>
        <c:noMultiLvlLbl val="0"/>
      </c:catAx>
      <c:valAx>
        <c:axId val="1512128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2000"/>
                </a:pPr>
                <a:r>
                  <a:rPr lang="en-GB" sz="2000" i="1"/>
                  <a:t>f</a:t>
                </a:r>
                <a:r>
                  <a:rPr lang="en-GB" sz="2000"/>
                  <a:t>(x)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crossAx val="151206528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20061365415732"/>
          <c:y val="0.12093452789482309"/>
          <c:w val="0.75326771024219419"/>
          <c:h val="0.7163046915854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'Graph-Raining'!$B$1</c:f>
              <c:strCache>
                <c:ptCount val="1"/>
                <c:pt idx="0">
                  <c:v>مقدار بارندگی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'Graph-Raining'!$A$2:$A$5</c:f>
              <c:strCache>
                <c:ptCount val="4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</c:strCache>
            </c:strRef>
          </c:cat>
          <c:val>
            <c:numRef>
              <c:f>'Graph-Raining'!$B$2:$B$5</c:f>
              <c:numCache>
                <c:formatCode>General</c:formatCode>
                <c:ptCount val="4"/>
                <c:pt idx="0">
                  <c:v>534</c:v>
                </c:pt>
                <c:pt idx="1">
                  <c:v>456</c:v>
                </c:pt>
                <c:pt idx="2">
                  <c:v>411</c:v>
                </c:pt>
                <c:pt idx="3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D-441E-8F57-DA08D9E0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142259919"/>
        <c:axId val="1"/>
      </c:barChart>
      <c:catAx>
        <c:axId val="1142259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9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مقدار بارندگی (ml)</a:t>
                </a:r>
              </a:p>
            </c:rich>
          </c:tx>
          <c:layout>
            <c:manualLayout>
              <c:xMode val="edge"/>
              <c:yMode val="edge"/>
              <c:x val="2.0435729314206428E-2"/>
              <c:y val="0.269777023765374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259919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'11-t-Student'!$B$2</c:f>
              <c:strCache>
                <c:ptCount val="1"/>
                <c:pt idx="0">
                  <c:v>df 10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'11-t-Student'!$B$3:$B$38</c:f>
              <c:numCache>
                <c:formatCode>0.0000</c:formatCode>
                <c:ptCount val="36"/>
                <c:pt idx="0">
                  <c:v>4.7836071267013227E-3</c:v>
                </c:pt>
                <c:pt idx="1">
                  <c:v>6.7672024406869391E-3</c:v>
                </c:pt>
                <c:pt idx="2">
                  <c:v>9.5817276708977366E-3</c:v>
                </c:pt>
                <c:pt idx="3">
                  <c:v>1.3560470295244945E-2</c:v>
                </c:pt>
                <c:pt idx="4">
                  <c:v>1.9151294092491007E-2</c:v>
                </c:pt>
                <c:pt idx="5">
                  <c:v>2.6938727628244511E-2</c:v>
                </c:pt>
                <c:pt idx="6">
                  <c:v>3.7655586709753441E-2</c:v>
                </c:pt>
                <c:pt idx="7">
                  <c:v>5.2169742604355147E-2</c:v>
                </c:pt>
                <c:pt idx="8">
                  <c:v>7.1425107032802623E-2</c:v>
                </c:pt>
                <c:pt idx="9">
                  <c:v>9.6311809633229509E-2</c:v>
                </c:pt>
                <c:pt idx="10">
                  <c:v>0.12744479428709191</c:v>
                </c:pt>
                <c:pt idx="11">
                  <c:v>0.16485069296801957</c:v>
                </c:pt>
                <c:pt idx="12">
                  <c:v>0.20760591316421428</c:v>
                </c:pt>
                <c:pt idx="13">
                  <c:v>0.2535299505598278</c:v>
                </c:pt>
                <c:pt idx="14">
                  <c:v>0.29909241773685291</c:v>
                </c:pt>
                <c:pt idx="15">
                  <c:v>0.33969513635207804</c:v>
                </c:pt>
                <c:pt idx="16">
                  <c:v>0.37039846155274575</c:v>
                </c:pt>
                <c:pt idx="17">
                  <c:v>0.38697522581518057</c:v>
                </c:pt>
                <c:pt idx="18">
                  <c:v>0.38697522581518046</c:v>
                </c:pt>
                <c:pt idx="19">
                  <c:v>0.37039846155274542</c:v>
                </c:pt>
                <c:pt idx="20">
                  <c:v>0.33969513635207765</c:v>
                </c:pt>
                <c:pt idx="21">
                  <c:v>0.29909241773685252</c:v>
                </c:pt>
                <c:pt idx="22">
                  <c:v>0.2535299505598273</c:v>
                </c:pt>
                <c:pt idx="23">
                  <c:v>0.20760591316421381</c:v>
                </c:pt>
                <c:pt idx="24">
                  <c:v>0.16485069296801919</c:v>
                </c:pt>
                <c:pt idx="25">
                  <c:v>0.12744479428709157</c:v>
                </c:pt>
                <c:pt idx="26">
                  <c:v>9.6311809633229245E-2</c:v>
                </c:pt>
                <c:pt idx="27">
                  <c:v>7.1425107032802401E-2</c:v>
                </c:pt>
                <c:pt idx="28">
                  <c:v>5.2169742604354946E-2</c:v>
                </c:pt>
                <c:pt idx="29">
                  <c:v>3.7655586709753296E-2</c:v>
                </c:pt>
                <c:pt idx="30">
                  <c:v>2.6938727628244393E-2</c:v>
                </c:pt>
                <c:pt idx="31">
                  <c:v>1.9151294092490931E-2</c:v>
                </c:pt>
                <c:pt idx="32">
                  <c:v>1.3560470295244891E-2</c:v>
                </c:pt>
                <c:pt idx="33">
                  <c:v>9.5817276708977019E-3</c:v>
                </c:pt>
                <c:pt idx="34">
                  <c:v>6.7672024406869149E-3</c:v>
                </c:pt>
                <c:pt idx="35">
                  <c:v>4.7836071267013079E-3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27-4F0A-8CC6-5E9245C8D1A0}"/>
            </c:ext>
          </c:extLst>
        </c:ser>
        <c:ser>
          <c:idx val="2"/>
          <c:order val="1"/>
          <c:tx>
            <c:strRef>
              <c:f>'11-t-Student'!$C$2</c:f>
              <c:strCache>
                <c:ptCount val="1"/>
                <c:pt idx="0">
                  <c:v>df 15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'11-t-Student'!$C$3:$C$38</c:f>
              <c:numCache>
                <c:formatCode>0.0000</c:formatCode>
                <c:ptCount val="36"/>
                <c:pt idx="0">
                  <c:v>3.3073120822831518E-3</c:v>
                </c:pt>
                <c:pt idx="1">
                  <c:v>4.9813932377374415E-3</c:v>
                </c:pt>
                <c:pt idx="2">
                  <c:v>7.4733327685815856E-3</c:v>
                </c:pt>
                <c:pt idx="3">
                  <c:v>1.1147973322739028E-2</c:v>
                </c:pt>
                <c:pt idx="4">
                  <c:v>1.6501623820839615E-2</c:v>
                </c:pt>
                <c:pt idx="5">
                  <c:v>2.4184424389153764E-2</c:v>
                </c:pt>
                <c:pt idx="6">
                  <c:v>3.5006674311679122E-2</c:v>
                </c:pt>
                <c:pt idx="7">
                  <c:v>4.9911767229684788E-2</c:v>
                </c:pt>
                <c:pt idx="8">
                  <c:v>6.9893412526046056E-2</c:v>
                </c:pt>
                <c:pt idx="9">
                  <c:v>9.5835079135137696E-2</c:v>
                </c:pt>
                <c:pt idx="10">
                  <c:v>0.12826094490657594</c:v>
                </c:pt>
                <c:pt idx="11">
                  <c:v>0.1670154072662928</c:v>
                </c:pt>
                <c:pt idx="12">
                  <c:v>0.21093231133526627</c:v>
                </c:pt>
                <c:pt idx="13">
                  <c:v>0.25760380339662431</c:v>
                </c:pt>
                <c:pt idx="14">
                  <c:v>0.30338624606294673</c:v>
                </c:pt>
                <c:pt idx="15">
                  <c:v>0.34375457026313216</c:v>
                </c:pt>
                <c:pt idx="16">
                  <c:v>0.37401869634511181</c:v>
                </c:pt>
                <c:pt idx="17">
                  <c:v>0.39026687636407004</c:v>
                </c:pt>
                <c:pt idx="18">
                  <c:v>0.39026687636406993</c:v>
                </c:pt>
                <c:pt idx="19">
                  <c:v>0.37401869634511159</c:v>
                </c:pt>
                <c:pt idx="20">
                  <c:v>0.34375457026313183</c:v>
                </c:pt>
                <c:pt idx="21">
                  <c:v>0.30338624606294634</c:v>
                </c:pt>
                <c:pt idx="22">
                  <c:v>0.25760380339662386</c:v>
                </c:pt>
                <c:pt idx="23">
                  <c:v>0.21093231133526577</c:v>
                </c:pt>
                <c:pt idx="24">
                  <c:v>0.16701540726629235</c:v>
                </c:pt>
                <c:pt idx="25">
                  <c:v>0.12826094490657555</c:v>
                </c:pt>
                <c:pt idx="26">
                  <c:v>9.5835079135137446E-2</c:v>
                </c:pt>
                <c:pt idx="27">
                  <c:v>6.9893412526045834E-2</c:v>
                </c:pt>
                <c:pt idx="28">
                  <c:v>4.9911767229684594E-2</c:v>
                </c:pt>
                <c:pt idx="29">
                  <c:v>3.5006674311678976E-2</c:v>
                </c:pt>
                <c:pt idx="30">
                  <c:v>2.4184424389153671E-2</c:v>
                </c:pt>
                <c:pt idx="31">
                  <c:v>1.6501623820839553E-2</c:v>
                </c:pt>
                <c:pt idx="32">
                  <c:v>1.1147973322738978E-2</c:v>
                </c:pt>
                <c:pt idx="33">
                  <c:v>7.473332768581557E-3</c:v>
                </c:pt>
                <c:pt idx="34">
                  <c:v>4.9813932377374189E-3</c:v>
                </c:pt>
                <c:pt idx="35">
                  <c:v>3.3073120822831336E-3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27-4F0A-8CC6-5E9245C8D1A0}"/>
            </c:ext>
          </c:extLst>
        </c:ser>
        <c:ser>
          <c:idx val="3"/>
          <c:order val="2"/>
          <c:tx>
            <c:strRef>
              <c:f>'11-t-Student'!$D$2</c:f>
              <c:strCache>
                <c:ptCount val="1"/>
                <c:pt idx="0">
                  <c:v>df 20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'11-t-Student'!$D$3:$D$38</c:f>
              <c:numCache>
                <c:formatCode>0.0000</c:formatCode>
                <c:ptCount val="36"/>
                <c:pt idx="0">
                  <c:v>2.6105772275963452E-3</c:v>
                </c:pt>
                <c:pt idx="1">
                  <c:v>4.104030288785092E-3</c:v>
                </c:pt>
                <c:pt idx="2">
                  <c:v>6.4002261055124557E-3</c:v>
                </c:pt>
                <c:pt idx="3">
                  <c:v>9.8821317664987331E-3</c:v>
                </c:pt>
                <c:pt idx="4">
                  <c:v>1.5075144023375751E-2</c:v>
                </c:pt>
                <c:pt idx="5">
                  <c:v>2.2669443719144925E-2</c:v>
                </c:pt>
                <c:pt idx="6">
                  <c:v>3.3522460396149964E-2</c:v>
                </c:pt>
                <c:pt idx="7">
                  <c:v>4.8622458084184764E-2</c:v>
                </c:pt>
                <c:pt idx="8">
                  <c:v>6.8990728389136974E-2</c:v>
                </c:pt>
                <c:pt idx="9">
                  <c:v>9.5503166527465558E-2</c:v>
                </c:pt>
                <c:pt idx="10">
                  <c:v>0.12862738297214626</c:v>
                </c:pt>
                <c:pt idx="11">
                  <c:v>0.1681021617291083</c:v>
                </c:pt>
                <c:pt idx="12">
                  <c:v>0.21262854877263299</c:v>
                </c:pt>
                <c:pt idx="13">
                  <c:v>0.25968194316548504</c:v>
                </c:pt>
                <c:pt idx="14">
                  <c:v>0.30556811230187136</c:v>
                </c:pt>
                <c:pt idx="15">
                  <c:v>0.34580861238374189</c:v>
                </c:pt>
                <c:pt idx="16">
                  <c:v>0.37584541676808386</c:v>
                </c:pt>
                <c:pt idx="17">
                  <c:v>0.39192608003344537</c:v>
                </c:pt>
                <c:pt idx="18">
                  <c:v>0.39192608003344526</c:v>
                </c:pt>
                <c:pt idx="19">
                  <c:v>0.37584541676808364</c:v>
                </c:pt>
                <c:pt idx="20">
                  <c:v>0.34580861238374155</c:v>
                </c:pt>
                <c:pt idx="21">
                  <c:v>0.30556811230187092</c:v>
                </c:pt>
                <c:pt idx="22">
                  <c:v>0.25968194316548465</c:v>
                </c:pt>
                <c:pt idx="23">
                  <c:v>0.21262854877263246</c:v>
                </c:pt>
                <c:pt idx="24">
                  <c:v>0.16810216172910789</c:v>
                </c:pt>
                <c:pt idx="25">
                  <c:v>0.1286273829721459</c:v>
                </c:pt>
                <c:pt idx="26">
                  <c:v>9.5503166527465266E-2</c:v>
                </c:pt>
                <c:pt idx="27">
                  <c:v>6.8990728389136766E-2</c:v>
                </c:pt>
                <c:pt idx="28">
                  <c:v>4.8622458084184549E-2</c:v>
                </c:pt>
                <c:pt idx="29">
                  <c:v>3.3522460396149825E-2</c:v>
                </c:pt>
                <c:pt idx="30">
                  <c:v>2.2669443719144821E-2</c:v>
                </c:pt>
                <c:pt idx="31">
                  <c:v>1.5075144023375677E-2</c:v>
                </c:pt>
                <c:pt idx="32">
                  <c:v>9.882131766498688E-3</c:v>
                </c:pt>
                <c:pt idx="33">
                  <c:v>6.400226105512421E-3</c:v>
                </c:pt>
                <c:pt idx="34">
                  <c:v>4.1040302887850729E-3</c:v>
                </c:pt>
                <c:pt idx="35">
                  <c:v>2.6105772275963357E-3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227-4F0A-8CC6-5E9245C8D1A0}"/>
            </c:ext>
          </c:extLst>
        </c:ser>
        <c:ser>
          <c:idx val="4"/>
          <c:order val="3"/>
          <c:tx>
            <c:strRef>
              <c:f>'11-t-Student'!$E$2</c:f>
              <c:strCache>
                <c:ptCount val="1"/>
                <c:pt idx="0">
                  <c:v>df 25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'11-t-Student'!$E$3:$E$38</c:f>
              <c:numCache>
                <c:formatCode>0.0000</c:formatCode>
                <c:ptCount val="36"/>
                <c:pt idx="0">
                  <c:v>2.2138428417251585E-3</c:v>
                </c:pt>
                <c:pt idx="1">
                  <c:v>3.5903222566735947E-3</c:v>
                </c:pt>
                <c:pt idx="2">
                  <c:v>5.7566204853211926E-3</c:v>
                </c:pt>
                <c:pt idx="3">
                  <c:v>9.1073957009804342E-3</c:v>
                </c:pt>
                <c:pt idx="4">
                  <c:v>1.4187432373759461E-2</c:v>
                </c:pt>
                <c:pt idx="5">
                  <c:v>2.1713913718602092E-2</c:v>
                </c:pt>
                <c:pt idx="6">
                  <c:v>3.257600600044875E-2</c:v>
                </c:pt>
                <c:pt idx="7">
                  <c:v>4.7791765141364274E-2</c:v>
                </c:pt>
                <c:pt idx="8">
                  <c:v>6.8400021491327054E-2</c:v>
                </c:pt>
                <c:pt idx="9">
                  <c:v>9.5270337599801927E-2</c:v>
                </c:pt>
                <c:pt idx="10">
                  <c:v>0.12883201625831242</c:v>
                </c:pt>
                <c:pt idx="11">
                  <c:v>0.16875510923150891</c:v>
                </c:pt>
                <c:pt idx="12">
                  <c:v>0.21365699569627439</c:v>
                </c:pt>
                <c:pt idx="13">
                  <c:v>0.26094220659651102</c:v>
                </c:pt>
                <c:pt idx="14">
                  <c:v>0.30688843928412407</c:v>
                </c:pt>
                <c:pt idx="15">
                  <c:v>0.34704869664645493</c:v>
                </c:pt>
                <c:pt idx="16">
                  <c:v>0.37694656715436253</c:v>
                </c:pt>
                <c:pt idx="17">
                  <c:v>0.39292566526546968</c:v>
                </c:pt>
                <c:pt idx="18">
                  <c:v>0.39292566526546963</c:v>
                </c:pt>
                <c:pt idx="19">
                  <c:v>0.37694656715436231</c:v>
                </c:pt>
                <c:pt idx="20">
                  <c:v>0.3470486966464546</c:v>
                </c:pt>
                <c:pt idx="21">
                  <c:v>0.30688843928412357</c:v>
                </c:pt>
                <c:pt idx="22">
                  <c:v>0.26094220659651052</c:v>
                </c:pt>
                <c:pt idx="23">
                  <c:v>0.21365699569627389</c:v>
                </c:pt>
                <c:pt idx="24">
                  <c:v>0.16875510923150847</c:v>
                </c:pt>
                <c:pt idx="25">
                  <c:v>0.12883201625831203</c:v>
                </c:pt>
                <c:pt idx="26">
                  <c:v>9.5270337599801636E-2</c:v>
                </c:pt>
                <c:pt idx="27">
                  <c:v>6.8400021491326804E-2</c:v>
                </c:pt>
                <c:pt idx="28">
                  <c:v>4.7791765141364101E-2</c:v>
                </c:pt>
                <c:pt idx="29">
                  <c:v>3.2576006000448625E-2</c:v>
                </c:pt>
                <c:pt idx="30">
                  <c:v>2.1713913718601992E-2</c:v>
                </c:pt>
                <c:pt idx="31">
                  <c:v>1.4187432373759395E-2</c:v>
                </c:pt>
                <c:pt idx="32">
                  <c:v>9.1073957009803908E-3</c:v>
                </c:pt>
                <c:pt idx="33">
                  <c:v>5.7566204853211648E-3</c:v>
                </c:pt>
                <c:pt idx="34">
                  <c:v>3.5903222566735786E-3</c:v>
                </c:pt>
                <c:pt idx="35">
                  <c:v>2.2138428417251463E-3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27-4F0A-8CC6-5E9245C8D1A0}"/>
            </c:ext>
          </c:extLst>
        </c:ser>
        <c:ser>
          <c:idx val="5"/>
          <c:order val="4"/>
          <c:tx>
            <c:strRef>
              <c:f>'11-t-Student'!$F$2</c:f>
              <c:strCache>
                <c:ptCount val="1"/>
                <c:pt idx="0">
                  <c:v>df 30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'11-t-Student'!$F$3:$F$38</c:f>
              <c:numCache>
                <c:formatCode>0.0000</c:formatCode>
                <c:ptCount val="36"/>
                <c:pt idx="0">
                  <c:v>1.9604555808020938E-3</c:v>
                </c:pt>
                <c:pt idx="1">
                  <c:v>3.2554111678475802E-3</c:v>
                </c:pt>
                <c:pt idx="2">
                  <c:v>5.3296170578658111E-3</c:v>
                </c:pt>
                <c:pt idx="3">
                  <c:v>8.5858698631407129E-3</c:v>
                </c:pt>
                <c:pt idx="4">
                  <c:v>1.3582794199685971E-2</c:v>
                </c:pt>
                <c:pt idx="5">
                  <c:v>2.1057019220621667E-2</c:v>
                </c:pt>
                <c:pt idx="6">
                  <c:v>3.1920549432000234E-2</c:v>
                </c:pt>
                <c:pt idx="7">
                  <c:v>4.72126781936534E-2</c:v>
                </c:pt>
                <c:pt idx="8">
                  <c:v>6.7984376569213453E-2</c:v>
                </c:pt>
                <c:pt idx="9">
                  <c:v>9.5100110953271796E-2</c:v>
                </c:pt>
                <c:pt idx="10">
                  <c:v>0.128961601739672</c:v>
                </c:pt>
                <c:pt idx="11">
                  <c:v>0.16919064854071317</c:v>
                </c:pt>
                <c:pt idx="12">
                  <c:v>0.21434711785664082</c:v>
                </c:pt>
                <c:pt idx="13">
                  <c:v>0.26178800210082631</c:v>
                </c:pt>
                <c:pt idx="14">
                  <c:v>0.30777333104241633</c:v>
                </c:pt>
                <c:pt idx="15">
                  <c:v>0.3478785796972047</c:v>
                </c:pt>
                <c:pt idx="16">
                  <c:v>0.37768275260924283</c:v>
                </c:pt>
                <c:pt idx="17">
                  <c:v>0.39359369563267937</c:v>
                </c:pt>
                <c:pt idx="18">
                  <c:v>0.39359369563267932</c:v>
                </c:pt>
                <c:pt idx="19">
                  <c:v>0.37768275260924256</c:v>
                </c:pt>
                <c:pt idx="20">
                  <c:v>0.34787857969720437</c:v>
                </c:pt>
                <c:pt idx="21">
                  <c:v>0.30777333104241589</c:v>
                </c:pt>
                <c:pt idx="22">
                  <c:v>0.26178800210082581</c:v>
                </c:pt>
                <c:pt idx="23">
                  <c:v>0.21434711785664035</c:v>
                </c:pt>
                <c:pt idx="24">
                  <c:v>0.16919064854071278</c:v>
                </c:pt>
                <c:pt idx="25">
                  <c:v>0.12896160173967158</c:v>
                </c:pt>
                <c:pt idx="26">
                  <c:v>9.5100110953271505E-2</c:v>
                </c:pt>
                <c:pt idx="27">
                  <c:v>6.7984376569213203E-2</c:v>
                </c:pt>
                <c:pt idx="28">
                  <c:v>4.7212678193653199E-2</c:v>
                </c:pt>
                <c:pt idx="29">
                  <c:v>3.1920549432000102E-2</c:v>
                </c:pt>
                <c:pt idx="30">
                  <c:v>2.1057019220621562E-2</c:v>
                </c:pt>
                <c:pt idx="31">
                  <c:v>1.3582794199685892E-2</c:v>
                </c:pt>
                <c:pt idx="32">
                  <c:v>8.5858698631406712E-3</c:v>
                </c:pt>
                <c:pt idx="33">
                  <c:v>5.329617057865786E-3</c:v>
                </c:pt>
                <c:pt idx="34">
                  <c:v>3.2554111678475624E-3</c:v>
                </c:pt>
                <c:pt idx="35">
                  <c:v>1.9604555808020829E-3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227-4F0A-8CC6-5E9245C8D1A0}"/>
            </c:ext>
          </c:extLst>
        </c:ser>
        <c:ser>
          <c:idx val="6"/>
          <c:order val="5"/>
          <c:tx>
            <c:strRef>
              <c:f>'11-t-Student'!$G$2</c:f>
              <c:strCache>
                <c:ptCount val="1"/>
                <c:pt idx="0">
                  <c:v>df 35</c:v>
                </c:pt>
              </c:strCache>
            </c:strRef>
          </c:tx>
          <c:marker>
            <c:symbol val="none"/>
          </c:marker>
          <c:cat>
            <c:numRef>
              <c:f>'11-t-Student'!$A$3:$A$38</c:f>
              <c:numCache>
                <c:formatCode>0.0</c:formatCode>
                <c:ptCount val="36"/>
                <c:pt idx="0">
                  <c:v>-3.5</c:v>
                </c:pt>
                <c:pt idx="1">
                  <c:v>-3.3</c:v>
                </c:pt>
                <c:pt idx="2">
                  <c:v>-3.0999999999999996</c:v>
                </c:pt>
                <c:pt idx="3">
                  <c:v>-2.8999999999999995</c:v>
                </c:pt>
                <c:pt idx="4">
                  <c:v>-2.6999999999999993</c:v>
                </c:pt>
                <c:pt idx="5">
                  <c:v>-2.4999999999999991</c:v>
                </c:pt>
                <c:pt idx="6">
                  <c:v>-2.2999999999999989</c:v>
                </c:pt>
                <c:pt idx="7">
                  <c:v>-2.0999999999999988</c:v>
                </c:pt>
                <c:pt idx="8">
                  <c:v>-1.8999999999999988</c:v>
                </c:pt>
                <c:pt idx="9">
                  <c:v>-1.6999999999999988</c:v>
                </c:pt>
                <c:pt idx="10">
                  <c:v>-1.4999999999999989</c:v>
                </c:pt>
                <c:pt idx="11">
                  <c:v>-1.2999999999999989</c:v>
                </c:pt>
                <c:pt idx="12">
                  <c:v>-1.099999999999999</c:v>
                </c:pt>
                <c:pt idx="13">
                  <c:v>-0.89999999999999902</c:v>
                </c:pt>
                <c:pt idx="14">
                  <c:v>-0.69999999999999907</c:v>
                </c:pt>
                <c:pt idx="15">
                  <c:v>-0.49999999999999906</c:v>
                </c:pt>
                <c:pt idx="16">
                  <c:v>-0.29999999999999905</c:v>
                </c:pt>
                <c:pt idx="17">
                  <c:v>-9.9999999999999034E-2</c:v>
                </c:pt>
                <c:pt idx="18">
                  <c:v>0.10000000000000098</c:v>
                </c:pt>
                <c:pt idx="19">
                  <c:v>0.30000000000000099</c:v>
                </c:pt>
                <c:pt idx="20">
                  <c:v>0.500000000000001</c:v>
                </c:pt>
                <c:pt idx="21">
                  <c:v>0.70000000000000107</c:v>
                </c:pt>
                <c:pt idx="22">
                  <c:v>0.90000000000000102</c:v>
                </c:pt>
                <c:pt idx="23">
                  <c:v>1.100000000000001</c:v>
                </c:pt>
                <c:pt idx="24">
                  <c:v>1.3000000000000009</c:v>
                </c:pt>
                <c:pt idx="25">
                  <c:v>1.5000000000000009</c:v>
                </c:pt>
                <c:pt idx="26">
                  <c:v>1.7000000000000008</c:v>
                </c:pt>
                <c:pt idx="27">
                  <c:v>1.9000000000000008</c:v>
                </c:pt>
                <c:pt idx="28">
                  <c:v>2.100000000000001</c:v>
                </c:pt>
                <c:pt idx="29">
                  <c:v>2.3000000000000012</c:v>
                </c:pt>
                <c:pt idx="30">
                  <c:v>2.5000000000000013</c:v>
                </c:pt>
                <c:pt idx="31">
                  <c:v>2.7000000000000015</c:v>
                </c:pt>
                <c:pt idx="32">
                  <c:v>2.9000000000000017</c:v>
                </c:pt>
                <c:pt idx="33">
                  <c:v>3.1000000000000019</c:v>
                </c:pt>
                <c:pt idx="34">
                  <c:v>3.300000000000002</c:v>
                </c:pt>
                <c:pt idx="35">
                  <c:v>3.5000000000000022</c:v>
                </c:pt>
              </c:numCache>
            </c:numRef>
          </c:cat>
          <c:val>
            <c:numRef>
              <c:f>'11-t-Student'!$G$3:$G$38</c:f>
              <c:numCache>
                <c:formatCode>0.0000</c:formatCode>
                <c:ptCount val="36"/>
                <c:pt idx="0">
                  <c:v>1.9205145871218222E-3</c:v>
                </c:pt>
                <c:pt idx="1">
                  <c:v>3.2020612368658902E-3</c:v>
                </c:pt>
                <c:pt idx="2">
                  <c:v>5.2609911004079081E-3</c:v>
                </c:pt>
                <c:pt idx="3">
                  <c:v>8.5014389634999205E-3</c:v>
                </c:pt>
                <c:pt idx="4">
                  <c:v>1.3484335123410905E-2</c:v>
                </c:pt>
                <c:pt idx="5">
                  <c:v>2.0949562877054149E-2</c:v>
                </c:pt>
                <c:pt idx="6">
                  <c:v>3.1812947426619387E-2</c:v>
                </c:pt>
                <c:pt idx="7">
                  <c:v>4.7117318994364693E-2</c:v>
                </c:pt>
                <c:pt idx="8">
                  <c:v>6.7915641981251981E-2</c:v>
                </c:pt>
                <c:pt idx="9">
                  <c:v>9.5071489380965823E-2</c:v>
                </c:pt>
                <c:pt idx="10">
                  <c:v>0.12898196968028475</c:v>
                </c:pt>
                <c:pt idx="11">
                  <c:v>0.16926090931499799</c:v>
                </c:pt>
                <c:pt idx="12">
                  <c:v>0.21445876557624569</c:v>
                </c:pt>
                <c:pt idx="13">
                  <c:v>0.26192484360112206</c:v>
                </c:pt>
                <c:pt idx="14">
                  <c:v>0.30791640583095309</c:v>
                </c:pt>
                <c:pt idx="15">
                  <c:v>0.34801266729462599</c:v>
                </c:pt>
                <c:pt idx="16">
                  <c:v>0.377801646495458</c:v>
                </c:pt>
                <c:pt idx="17">
                  <c:v>0.39370156321063399</c:v>
                </c:pt>
                <c:pt idx="18">
                  <c:v>0.39370156321063393</c:v>
                </c:pt>
                <c:pt idx="19">
                  <c:v>0.37780164649545778</c:v>
                </c:pt>
                <c:pt idx="20">
                  <c:v>0.3480126672946256</c:v>
                </c:pt>
                <c:pt idx="21">
                  <c:v>0.3079164058309527</c:v>
                </c:pt>
                <c:pt idx="22">
                  <c:v>0.26192484360112162</c:v>
                </c:pt>
                <c:pt idx="23">
                  <c:v>0.21445876557624521</c:v>
                </c:pt>
                <c:pt idx="24">
                  <c:v>0.16926090931499757</c:v>
                </c:pt>
                <c:pt idx="25">
                  <c:v>0.12898196968028433</c:v>
                </c:pt>
                <c:pt idx="26">
                  <c:v>9.5071489380965532E-2</c:v>
                </c:pt>
                <c:pt idx="27">
                  <c:v>6.7915641981251731E-2</c:v>
                </c:pt>
                <c:pt idx="28">
                  <c:v>4.7117318994364513E-2</c:v>
                </c:pt>
                <c:pt idx="29">
                  <c:v>3.1812947426619255E-2</c:v>
                </c:pt>
                <c:pt idx="30">
                  <c:v>2.0949562877054045E-2</c:v>
                </c:pt>
                <c:pt idx="31">
                  <c:v>1.3484335123410841E-2</c:v>
                </c:pt>
                <c:pt idx="32">
                  <c:v>8.5014389634998789E-3</c:v>
                </c:pt>
                <c:pt idx="33">
                  <c:v>5.2609911004078891E-3</c:v>
                </c:pt>
                <c:pt idx="34">
                  <c:v>3.2020612368658724E-3</c:v>
                </c:pt>
                <c:pt idx="35">
                  <c:v>1.9205145871218079E-3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227-4F0A-8CC6-5E9245C8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896832"/>
        <c:axId val="155898624"/>
      </c:lineChart>
      <c:catAx>
        <c:axId val="15589683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crossAx val="155898624"/>
        <c:crosses val="autoZero"/>
        <c:auto val="1"/>
        <c:lblAlgn val="ctr"/>
        <c:lblOffset val="100"/>
        <c:tickMarkSkip val="1"/>
        <c:noMultiLvlLbl val="0"/>
      </c:catAx>
      <c:valAx>
        <c:axId val="155898624"/>
        <c:scaling>
          <c:orientation val="minMax"/>
        </c:scaling>
        <c:delete val="0"/>
        <c:axPos val="l"/>
        <c:numFmt formatCode="0.0000" sourceLinked="1"/>
        <c:majorTickMark val="out"/>
        <c:minorTickMark val="none"/>
        <c:tickLblPos val="nextTo"/>
        <c:crossAx val="15589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18964762331629"/>
          <c:y val="3.9036540754456582E-2"/>
          <c:w val="0.539821643617446"/>
          <c:h val="0.68836282260949466"/>
        </c:manualLayout>
      </c:layout>
      <c:scatterChart>
        <c:scatterStyle val="lineMarker"/>
        <c:varyColors val="0"/>
        <c:ser>
          <c:idx val="0"/>
          <c:order val="0"/>
          <c:tx>
            <c:strRef>
              <c:f>Probit!$J$3</c:f>
              <c:strCache>
                <c:ptCount val="1"/>
                <c:pt idx="0">
                  <c:v>پروبیت</c:v>
                </c:pt>
              </c:strCache>
            </c:strRef>
          </c:tx>
          <c:xVal>
            <c:numRef>
              <c:f>Probit!$I$4:$I$8</c:f>
              <c:numCache>
                <c:formatCode>0.00</c:formatCode>
                <c:ptCount val="5"/>
                <c:pt idx="0">
                  <c:v>0</c:v>
                </c:pt>
                <c:pt idx="1">
                  <c:v>0.69897000433601886</c:v>
                </c:pt>
                <c:pt idx="2">
                  <c:v>1.1760912590556813</c:v>
                </c:pt>
                <c:pt idx="3">
                  <c:v>1.6989700043360187</c:v>
                </c:pt>
                <c:pt idx="4">
                  <c:v>2</c:v>
                </c:pt>
              </c:numCache>
            </c:numRef>
          </c:xVal>
          <c:yVal>
            <c:numRef>
              <c:f>Probit!$J$4:$J$8</c:f>
              <c:numCache>
                <c:formatCode>0.00</c:formatCode>
                <c:ptCount val="5"/>
                <c:pt idx="0">
                  <c:v>2.6736521259591592</c:v>
                </c:pt>
                <c:pt idx="1">
                  <c:v>3.3093783704151023</c:v>
                </c:pt>
                <c:pt idx="2">
                  <c:v>4.1238571507531585</c:v>
                </c:pt>
                <c:pt idx="3">
                  <c:v>5.8416212335729147</c:v>
                </c:pt>
                <c:pt idx="4">
                  <c:v>7.3263478740408408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85-44CE-9CB9-E114D9B0CD59}"/>
            </c:ext>
          </c:extLst>
        </c:ser>
        <c:ser>
          <c:idx val="1"/>
          <c:order val="1"/>
          <c:tx>
            <c:strRef>
              <c:f>Probit!$K$3</c:f>
              <c:strCache>
                <c:ptCount val="1"/>
                <c:pt idx="0">
                  <c:v>رگرسیون</c:v>
                </c:pt>
              </c:strCache>
            </c:strRef>
          </c:tx>
          <c:xVal>
            <c:numRef>
              <c:f>Probit!$I$4:$I$8</c:f>
              <c:numCache>
                <c:formatCode>0.00</c:formatCode>
                <c:ptCount val="5"/>
                <c:pt idx="0">
                  <c:v>0</c:v>
                </c:pt>
                <c:pt idx="1">
                  <c:v>0.69897000433601886</c:v>
                </c:pt>
                <c:pt idx="2">
                  <c:v>1.1760912590556813</c:v>
                </c:pt>
                <c:pt idx="3">
                  <c:v>1.6989700043360187</c:v>
                </c:pt>
                <c:pt idx="4">
                  <c:v>2</c:v>
                </c:pt>
              </c:numCache>
            </c:numRef>
          </c:xVal>
          <c:yVal>
            <c:numRef>
              <c:f>Probit!$K$4:$K$8</c:f>
              <c:numCache>
                <c:formatCode>0.000</c:formatCode>
                <c:ptCount val="5"/>
                <c:pt idx="0">
                  <c:v>2.1164114666128211</c:v>
                </c:pt>
                <c:pt idx="1">
                  <c:v>3.7080577349378476</c:v>
                </c:pt>
                <c:pt idx="2">
                  <c:v>4.7945253371270127</c:v>
                </c:pt>
                <c:pt idx="3">
                  <c:v>5.985188739775456</c:v>
                </c:pt>
                <c:pt idx="4">
                  <c:v>6.6706734762880391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85-44CE-9CB9-E114D9B0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009536"/>
        <c:axId val="147011840"/>
      </c:scatterChart>
      <c:valAx>
        <c:axId val="147009536"/>
        <c:scaling>
          <c:orientation val="minMax"/>
          <c:max val="2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 b="1"/>
                  <a:t>Log (Dose)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7011840"/>
        <c:crosses val="autoZero"/>
        <c:crossBetween val="midCat"/>
      </c:valAx>
      <c:valAx>
        <c:axId val="147011840"/>
        <c:scaling>
          <c:orientation val="minMax"/>
          <c:max val="8"/>
          <c:min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n-GB" sz="2000">
                    <a:solidFill>
                      <a:schemeClr val="tx2">
                        <a:lumMod val="75000"/>
                      </a:schemeClr>
                    </a:solidFill>
                  </a:rPr>
                  <a:t>Probit</a:t>
                </a:r>
              </a:p>
            </c:rich>
          </c:tx>
          <c:overlay val="0"/>
        </c:title>
        <c:numFmt formatCode="0.00" sourceLinked="1"/>
        <c:majorTickMark val="out"/>
        <c:minorTickMark val="in"/>
        <c:tickLblPos val="nextTo"/>
        <c:spPr>
          <a:ln>
            <a:solidFill>
              <a:schemeClr val="accent1"/>
            </a:solidFill>
          </a:ln>
        </c:spPr>
        <c:crossAx val="1470095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34720659917511"/>
          <c:y val="4.0588928360981873E-2"/>
          <c:w val="0.80335526809148861"/>
          <c:h val="0.75815156612029755"/>
        </c:manualLayout>
      </c:layout>
      <c:scatterChart>
        <c:scatterStyle val="lineMarker"/>
        <c:varyColors val="0"/>
        <c:ser>
          <c:idx val="0"/>
          <c:order val="0"/>
          <c:tx>
            <c:strRef>
              <c:f>ttt!$D$1</c:f>
              <c:strCache>
                <c:ptCount val="1"/>
                <c:pt idx="0">
                  <c:v>ضربان قلب (yi)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ttt!$C$2:$C$6</c:f>
              <c:numCache>
                <c:formatCode>General</c:formatCode>
                <c:ptCount val="5"/>
                <c:pt idx="0">
                  <c:v>100</c:v>
                </c:pt>
                <c:pt idx="1">
                  <c:v>88</c:v>
                </c:pt>
                <c:pt idx="2">
                  <c:v>85</c:v>
                </c:pt>
                <c:pt idx="3">
                  <c:v>76</c:v>
                </c:pt>
                <c:pt idx="4">
                  <c:v>74</c:v>
                </c:pt>
              </c:numCache>
            </c:numRef>
          </c:xVal>
          <c:yVal>
            <c:numRef>
              <c:f>ttt!$D$2:$D$6</c:f>
              <c:numCache>
                <c:formatCode>General</c:formatCode>
                <c:ptCount val="5"/>
                <c:pt idx="0">
                  <c:v>96</c:v>
                </c:pt>
                <c:pt idx="1">
                  <c:v>90</c:v>
                </c:pt>
                <c:pt idx="2">
                  <c:v>76</c:v>
                </c:pt>
                <c:pt idx="3">
                  <c:v>73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0E-4CD4-888C-D3771179CBE4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412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ttt!$C$2:$C$6</c:f>
              <c:numCache>
                <c:formatCode>General</c:formatCode>
                <c:ptCount val="5"/>
                <c:pt idx="0">
                  <c:v>100</c:v>
                </c:pt>
                <c:pt idx="1">
                  <c:v>88</c:v>
                </c:pt>
                <c:pt idx="2">
                  <c:v>85</c:v>
                </c:pt>
                <c:pt idx="3">
                  <c:v>76</c:v>
                </c:pt>
                <c:pt idx="4">
                  <c:v>74</c:v>
                </c:pt>
              </c:numCache>
            </c:numRef>
          </c:xVal>
          <c:yVal>
            <c:numRef>
              <c:f>ttt!$F$2:$F$6</c:f>
              <c:numCache>
                <c:formatCode>General</c:formatCode>
                <c:ptCount val="5"/>
                <c:pt idx="0">
                  <c:v>81</c:v>
                </c:pt>
                <c:pt idx="1">
                  <c:v>81</c:v>
                </c:pt>
                <c:pt idx="2">
                  <c:v>81</c:v>
                </c:pt>
                <c:pt idx="3">
                  <c:v>81</c:v>
                </c:pt>
                <c:pt idx="4">
                  <c:v>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0E-4CD4-888C-D3771179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50816"/>
        <c:axId val="149252352"/>
      </c:scatterChart>
      <c:valAx>
        <c:axId val="149250816"/>
        <c:scaling>
          <c:orientation val="minMax"/>
          <c:max val="100"/>
          <c:min val="74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252352"/>
        <c:crosses val="autoZero"/>
        <c:crossBetween val="midCat"/>
      </c:valAx>
      <c:valAx>
        <c:axId val="149252352"/>
        <c:scaling>
          <c:orientation val="minMax"/>
          <c:max val="100"/>
          <c:min val="70"/>
        </c:scaling>
        <c:delete val="0"/>
        <c:axPos val="l"/>
        <c:numFmt formatCode="General" sourceLinked="1"/>
        <c:majorTickMark val="out"/>
        <c:minorTickMark val="none"/>
        <c:tickLblPos val="nextTo"/>
        <c:crossAx val="149250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09363967628429"/>
          <c:y val="3.8786350681961373E-2"/>
          <c:w val="0.73465027953671092"/>
          <c:h val="0.74916396180550615"/>
        </c:manualLayout>
      </c:layout>
      <c:lineChart>
        <c:grouping val="standard"/>
        <c:varyColors val="0"/>
        <c:ser>
          <c:idx val="0"/>
          <c:order val="0"/>
          <c:tx>
            <c:strRef>
              <c:f>'Graph-Raining'!$B$1</c:f>
              <c:strCache>
                <c:ptCount val="1"/>
                <c:pt idx="0">
                  <c:v>مقدار بارندگی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'Graph-Raining'!$A$2:$A$5</c:f>
              <c:strCache>
                <c:ptCount val="4"/>
                <c:pt idx="0">
                  <c:v>فروردین</c:v>
                </c:pt>
                <c:pt idx="1">
                  <c:v>اردیبهشت</c:v>
                </c:pt>
                <c:pt idx="2">
                  <c:v>خرداد</c:v>
                </c:pt>
                <c:pt idx="3">
                  <c:v>تیر</c:v>
                </c:pt>
              </c:strCache>
            </c:strRef>
          </c:cat>
          <c:val>
            <c:numRef>
              <c:f>'Graph-Raining'!$B$2:$B$5</c:f>
              <c:numCache>
                <c:formatCode>General</c:formatCode>
                <c:ptCount val="4"/>
                <c:pt idx="0">
                  <c:v>534</c:v>
                </c:pt>
                <c:pt idx="1">
                  <c:v>456</c:v>
                </c:pt>
                <c:pt idx="2">
                  <c:v>411</c:v>
                </c:pt>
                <c:pt idx="3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C-4B53-86C5-659E6BC2F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259919"/>
        <c:axId val="1"/>
      </c:lineChart>
      <c:catAx>
        <c:axId val="1142259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95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مقدار بارندگی (ml)</a:t>
                </a:r>
              </a:p>
            </c:rich>
          </c:tx>
          <c:layout>
            <c:manualLayout>
              <c:xMode val="edge"/>
              <c:yMode val="edge"/>
              <c:x val="3.9276226835281952E-2"/>
              <c:y val="0.269777025535359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259919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00333131435493"/>
          <c:y val="7.2016331642250409E-2"/>
          <c:w val="0.79568897637795277"/>
          <c:h val="0.575405392567713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FreqTable!$H$17:$H$24</c:f>
              <c:strCache>
                <c:ptCount val="8"/>
                <c:pt idx="0">
                  <c:v>45-55</c:v>
                </c:pt>
                <c:pt idx="1">
                  <c:v>56-65</c:v>
                </c:pt>
                <c:pt idx="2">
                  <c:v>66-75</c:v>
                </c:pt>
                <c:pt idx="3">
                  <c:v>76-85</c:v>
                </c:pt>
                <c:pt idx="4">
                  <c:v>86-95</c:v>
                </c:pt>
                <c:pt idx="5">
                  <c:v>96-105</c:v>
                </c:pt>
                <c:pt idx="6">
                  <c:v>106-115</c:v>
                </c:pt>
                <c:pt idx="7">
                  <c:v>&gt;115</c:v>
                </c:pt>
              </c:strCache>
            </c:strRef>
          </c:cat>
          <c:val>
            <c:numRef>
              <c:f>FreqTable!$I$17:$I$24</c:f>
              <c:numCache>
                <c:formatCode>General</c:formatCode>
                <c:ptCount val="8"/>
                <c:pt idx="0">
                  <c:v>6</c:v>
                </c:pt>
                <c:pt idx="1">
                  <c:v>12</c:v>
                </c:pt>
                <c:pt idx="2">
                  <c:v>41</c:v>
                </c:pt>
                <c:pt idx="3">
                  <c:v>30</c:v>
                </c:pt>
                <c:pt idx="4">
                  <c:v>10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F-46C6-A805-742EB256F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76672"/>
        <c:axId val="156078848"/>
      </c:barChart>
      <c:catAx>
        <c:axId val="15607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a-IR"/>
                  <a:t>وزن بیماران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078848"/>
        <c:crosses val="autoZero"/>
        <c:auto val="1"/>
        <c:lblAlgn val="ctr"/>
        <c:lblOffset val="100"/>
        <c:noMultiLvlLbl val="0"/>
      </c:catAx>
      <c:valAx>
        <c:axId val="156078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a-IR"/>
                  <a:t>فراوانی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6076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[_______Amaar_1401.xlsx]PivotTable!PivotTable1</c:name>
    <c:fmtId val="0"/>
  </c:pivotSource>
  <c:chart>
    <c:title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PivotTable!$G$2:$G$3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PivotTable!$F$4:$F$6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PivotTable!$G$4:$G$6</c:f>
              <c:numCache>
                <c:formatCode>General</c:formatCode>
                <c:ptCount val="2"/>
                <c:pt idx="0">
                  <c:v>114.66666666666667</c:v>
                </c:pt>
                <c:pt idx="1">
                  <c:v>110.375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F-41B5-A97D-6FACE553A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161088"/>
        <c:axId val="149162624"/>
      </c:barChart>
      <c:catAx>
        <c:axId val="1491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162624"/>
        <c:crosses val="autoZero"/>
        <c:auto val="0"/>
        <c:lblAlgn val="ctr"/>
        <c:lblOffset val="100"/>
        <c:noMultiLvlLbl val="0"/>
      </c:catAx>
      <c:valAx>
        <c:axId val="14916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16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[_______Amaar_1401.xlsx]PivotTable!PivotTable1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PivotTable!$G$2:$G$3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PivotTable!$F$4:$F$6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PivotTable!$G$4:$G$6</c:f>
              <c:numCache>
                <c:formatCode>General</c:formatCode>
                <c:ptCount val="2"/>
                <c:pt idx="0">
                  <c:v>114.66666666666667</c:v>
                </c:pt>
                <c:pt idx="1">
                  <c:v>110.375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B-4C7B-BCBB-EC05FAFF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9532824"/>
        <c:axId val="399527904"/>
      </c:barChart>
      <c:catAx>
        <c:axId val="399532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27904"/>
        <c:crosses val="autoZero"/>
        <c:auto val="1"/>
        <c:lblAlgn val="ctr"/>
        <c:lblOffset val="100"/>
        <c:noMultiLvlLbl val="0"/>
      </c:catAx>
      <c:valAx>
        <c:axId val="39952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532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664919265602862E-2"/>
          <c:y val="3.3852150699065914E-2"/>
          <c:w val="0.85357121165473926"/>
          <c:h val="0.83095325184388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'Bees &amp; Spider'!$B$3</c:f>
              <c:strCache>
                <c:ptCount val="1"/>
                <c:pt idx="0">
                  <c:v>تعداد زنبورها</c:v>
                </c:pt>
              </c:strCache>
            </c:strRef>
          </c:tx>
          <c:spPr>
            <a:solidFill>
              <a:schemeClr val="accent1"/>
            </a:solidFill>
            <a:ln w="28575"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'Bees &amp; Spider'!$C$4:$C$8</c:f>
                <c:numCache>
                  <c:formatCode>General</c:formatCode>
                  <c:ptCount val="5"/>
                  <c:pt idx="0">
                    <c:v>1.0954451150103321</c:v>
                  </c:pt>
                  <c:pt idx="1">
                    <c:v>1.51657508881031</c:v>
                  </c:pt>
                  <c:pt idx="2">
                    <c:v>2.7640549922170501</c:v>
                  </c:pt>
                  <c:pt idx="3">
                    <c:v>4.1593268686170841</c:v>
                  </c:pt>
                  <c:pt idx="4">
                    <c:v>2.3021728866442674</c:v>
                  </c:pt>
                </c:numCache>
              </c:numRef>
            </c:plus>
            <c:minus>
              <c:numRef>
                <c:f>'Bees &amp; Spider'!$C$4:$C$8</c:f>
                <c:numCache>
                  <c:formatCode>General</c:formatCode>
                  <c:ptCount val="5"/>
                  <c:pt idx="0">
                    <c:v>1.0954451150103321</c:v>
                  </c:pt>
                  <c:pt idx="1">
                    <c:v>1.51657508881031</c:v>
                  </c:pt>
                  <c:pt idx="2">
                    <c:v>2.7640549922170501</c:v>
                  </c:pt>
                  <c:pt idx="3">
                    <c:v>4.1593268686170841</c:v>
                  </c:pt>
                  <c:pt idx="4">
                    <c:v>2.3021728866442674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'Bees &amp; Spider'!$A$4:$A$8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</c:numCache>
            </c:numRef>
          </c:cat>
          <c:val>
            <c:numRef>
              <c:f>'Bees &amp; Spider'!$B$4:$B$8</c:f>
              <c:numCache>
                <c:formatCode>0</c:formatCode>
                <c:ptCount val="5"/>
                <c:pt idx="0">
                  <c:v>3</c:v>
                </c:pt>
                <c:pt idx="1">
                  <c:v>8</c:v>
                </c:pt>
                <c:pt idx="2">
                  <c:v>20.2</c:v>
                </c:pt>
                <c:pt idx="3">
                  <c:v>42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6-4CD0-9685-3543CD586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796735"/>
        <c:axId val="1239785919"/>
      </c:barChart>
      <c:catAx>
        <c:axId val="1239796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785919"/>
        <c:crosses val="autoZero"/>
        <c:auto val="1"/>
        <c:lblAlgn val="ctr"/>
        <c:lblOffset val="100"/>
        <c:noMultiLvlLbl val="0"/>
      </c:catAx>
      <c:valAx>
        <c:axId val="1239785919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796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431729934770796E-2"/>
          <c:y val="5.1388273377136369E-2"/>
          <c:w val="0.85542012957605507"/>
          <c:h val="0.7106174171628226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'Bees &amp; Spider'!$B$3</c:f>
              <c:strCache>
                <c:ptCount val="1"/>
                <c:pt idx="0">
                  <c:v>تعداد زنبورها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'Bees &amp; Spider'!$C$4:$C$8</c:f>
                <c:numCache>
                  <c:formatCode>General</c:formatCode>
                  <c:ptCount val="5"/>
                  <c:pt idx="0">
                    <c:v>1.0954451150103321</c:v>
                  </c:pt>
                  <c:pt idx="1">
                    <c:v>1.51657508881031</c:v>
                  </c:pt>
                  <c:pt idx="2">
                    <c:v>2.7640549922170501</c:v>
                  </c:pt>
                  <c:pt idx="3">
                    <c:v>4.1593268686170841</c:v>
                  </c:pt>
                  <c:pt idx="4">
                    <c:v>2.3021728866442674</c:v>
                  </c:pt>
                </c:numCache>
              </c:numRef>
            </c:plus>
            <c:minus>
              <c:numRef>
                <c:f>'Bees &amp; Spider'!$C$4:$C$8</c:f>
                <c:numCache>
                  <c:formatCode>General</c:formatCode>
                  <c:ptCount val="5"/>
                  <c:pt idx="0">
                    <c:v>1.0954451150103321</c:v>
                  </c:pt>
                  <c:pt idx="1">
                    <c:v>1.51657508881031</c:v>
                  </c:pt>
                  <c:pt idx="2">
                    <c:v>2.7640549922170501</c:v>
                  </c:pt>
                  <c:pt idx="3">
                    <c:v>4.1593268686170841</c:v>
                  </c:pt>
                  <c:pt idx="4">
                    <c:v>2.3021728866442674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'Bees &amp; Spider'!$A$4:$A$8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25</c:v>
                </c:pt>
              </c:numCache>
            </c:numRef>
          </c:xVal>
          <c:yVal>
            <c:numRef>
              <c:f>'Bees &amp; Spider'!$B$4:$B$8</c:f>
              <c:numCache>
                <c:formatCode>0</c:formatCode>
                <c:ptCount val="5"/>
                <c:pt idx="0">
                  <c:v>3</c:v>
                </c:pt>
                <c:pt idx="1">
                  <c:v>8</c:v>
                </c:pt>
                <c:pt idx="2">
                  <c:v>20.2</c:v>
                </c:pt>
                <c:pt idx="3">
                  <c:v>42</c:v>
                </c:pt>
                <c:pt idx="4">
                  <c:v>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5F-4A89-8AFD-7A32A3996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796735"/>
        <c:axId val="1239785919"/>
      </c:scatterChart>
      <c:valAx>
        <c:axId val="1239796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785919"/>
        <c:crosses val="autoZero"/>
        <c:crossBetween val="midCat"/>
      </c:valAx>
      <c:valAx>
        <c:axId val="1239785919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7967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a-IR"/>
              <a:t>منحنی استاندارد</a:t>
            </a:r>
          </a:p>
        </c:rich>
      </c:tx>
      <c:layout>
        <c:manualLayout>
          <c:xMode val="edge"/>
          <c:yMode val="edge"/>
          <c:x val="0.37763412440577798"/>
          <c:y val="3.571548180133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010074387913732"/>
          <c:y val="0.20714964545041753"/>
          <c:w val="0.66435642723838961"/>
          <c:h val="0.5393033872933283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1"/>
            <c:trendlineLbl>
              <c:layout>
                <c:manualLayout>
                  <c:x val="-7.6385931986009292E-2"/>
                  <c:y val="-3.2571698439851804E-2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'STD Curve'!$A$2:$A$8</c:f>
              <c:numCache>
                <c:formatCode>General</c:formatCode>
                <c:ptCount val="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50</c:v>
                </c:pt>
                <c:pt idx="4">
                  <c:v>100</c:v>
                </c:pt>
                <c:pt idx="5">
                  <c:v>150</c:v>
                </c:pt>
                <c:pt idx="6">
                  <c:v>200</c:v>
                </c:pt>
              </c:numCache>
            </c:numRef>
          </c:xVal>
          <c:yVal>
            <c:numRef>
              <c:f>'STD Curve'!$B$2:$B$8</c:f>
              <c:numCache>
                <c:formatCode>0.000</c:formatCode>
                <c:ptCount val="7"/>
                <c:pt idx="0">
                  <c:v>0</c:v>
                </c:pt>
                <c:pt idx="1">
                  <c:v>0.08</c:v>
                </c:pt>
                <c:pt idx="2">
                  <c:v>0.11</c:v>
                </c:pt>
                <c:pt idx="3">
                  <c:v>0.5</c:v>
                </c:pt>
                <c:pt idx="4">
                  <c:v>0.6</c:v>
                </c:pt>
                <c:pt idx="5">
                  <c:v>1.4</c:v>
                </c:pt>
                <c:pt idx="6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13-4DA9-8BF7-9D9FFEBB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261999"/>
        <c:axId val="1"/>
      </c:scatterChart>
      <c:valAx>
        <c:axId val="1142261999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a-IR"/>
                  <a:t>غلظت محلول</a:t>
                </a:r>
              </a:p>
            </c:rich>
          </c:tx>
          <c:layout>
            <c:manualLayout>
              <c:xMode val="edge"/>
              <c:yMode val="edge"/>
              <c:x val="0.47087715434172123"/>
              <c:y val="0.871457304396090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  <c:majorUnit val="50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a-IR"/>
                  <a:t>جذب نوری</a:t>
                </a:r>
              </a:p>
            </c:rich>
          </c:tx>
          <c:layout>
            <c:manualLayout>
              <c:xMode val="edge"/>
              <c:yMode val="edge"/>
              <c:x val="1.1655256379665829E-2"/>
              <c:y val="0.3428683242551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42261999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/>
    <cx:plotArea>
      <cx:plotAreaRegion>
        <cx:series layoutId="boxWhisker" uniqueId="{EBEDFF6F-5651-4C80-B644-0AE8E8B7EEE5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_xlchart.v1.2</cx:f>
      </cx:numDim>
    </cx:data>
  </cx:chartData>
  <cx:chart>
    <cx:title pos="t" align="ctr" overlay="0"/>
    <cx:plotArea>
      <cx:plotAreaRegion>
        <cx:series layoutId="boxWhisker" uniqueId="{94910F5E-C134-489D-B773-F29B61EA5071}"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F794848E-B4F3-4C64-B8D9-9BF712CB5F7F}">
          <cx:dataId val="1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chart" Target="../charts/chart19.xml"/><Relationship Id="rId4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127488</xdr:colOff>
      <xdr:row>6</xdr:row>
      <xdr:rowOff>14654</xdr:rowOff>
    </xdr:from>
    <xdr:to>
      <xdr:col>4</xdr:col>
      <xdr:colOff>586154</xdr:colOff>
      <xdr:row>17</xdr:row>
      <xdr:rowOff>43962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C02C7-D166-4733-A016-5C5298410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21981</xdr:colOff>
      <xdr:row>3</xdr:row>
      <xdr:rowOff>73269</xdr:rowOff>
    </xdr:from>
    <xdr:to>
      <xdr:col>9</xdr:col>
      <xdr:colOff>285750</xdr:colOff>
      <xdr:row>14</xdr:row>
      <xdr:rowOff>87923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0B61A0-93A0-4903-97CE-8E1AD9FE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402981</xdr:colOff>
      <xdr:row>19</xdr:row>
      <xdr:rowOff>95249</xdr:rowOff>
    </xdr:from>
    <xdr:to>
      <xdr:col>5</xdr:col>
      <xdr:colOff>102576</xdr:colOff>
      <xdr:row>29</xdr:row>
      <xdr:rowOff>29308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D51592-5A71-4BA9-A0BE-32F19AEE4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395653</xdr:colOff>
      <xdr:row>15</xdr:row>
      <xdr:rowOff>127602</xdr:rowOff>
    </xdr:from>
    <xdr:to>
      <xdr:col>11</xdr:col>
      <xdr:colOff>501161</xdr:colOff>
      <xdr:row>30</xdr:row>
      <xdr:rowOff>32971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36B216-1DBD-0CE7-9893-CBACD833B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07" y="2545487"/>
          <a:ext cx="3754316" cy="23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238124</xdr:colOff>
      <xdr:row>24</xdr:row>
      <xdr:rowOff>9525</xdr:rowOff>
    </xdr:from>
    <xdr:to>
      <xdr:col>11</xdr:col>
      <xdr:colOff>19050</xdr:colOff>
      <xdr:row>41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2</xdr:row>
      <xdr:rowOff>47625</xdr:rowOff>
    </xdr:from>
    <xdr:to>
      <xdr:col>8</xdr:col>
      <xdr:colOff>200025</xdr:colOff>
      <xdr:row>14</xdr:row>
      <xdr:rowOff>9525</xdr:rowOff>
    </xdr:to>
    <xdr:pic>
      <xdr:nvPicPr>
        <xdr:cNvPr id="3" name="Picture 2" descr="http://excel.officetuts.net/images/2015-06-26/normal-distribution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71475"/>
          <a:ext cx="36861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13</xdr:row>
      <xdr:rowOff>123825</xdr:rowOff>
    </xdr:from>
    <xdr:to>
      <xdr:col>6</xdr:col>
      <xdr:colOff>57150</xdr:colOff>
      <xdr:row>23</xdr:row>
      <xdr:rowOff>95250</xdr:rowOff>
    </xdr:to>
    <xdr:graphicFrame macro="">
      <xdr:nvGraphicFramePr>
        <xdr:cNvPr id="4865" name="Chart 1">
          <a:extLst>
            <a:ext uri="{FF2B5EF4-FFF2-40B4-BE49-F238E27FC236}">
              <a16:creationId xmlns:a16="http://schemas.microsoft.com/office/drawing/2014/main" id="{00000000-0008-0000-0500-0000011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180975</xdr:colOff>
      <xdr:row>14</xdr:row>
      <xdr:rowOff>19050</xdr:rowOff>
    </xdr:from>
    <xdr:to>
      <xdr:col>11</xdr:col>
      <xdr:colOff>238125</xdr:colOff>
      <xdr:row>25</xdr:row>
      <xdr:rowOff>9525</xdr:rowOff>
    </xdr:to>
    <xdr:graphicFrame macro="">
      <xdr:nvGraphicFramePr>
        <xdr:cNvPr id="4866" name="Chart 2">
          <a:extLst>
            <a:ext uri="{FF2B5EF4-FFF2-40B4-BE49-F238E27FC236}">
              <a16:creationId xmlns:a16="http://schemas.microsoft.com/office/drawing/2014/main" id="{00000000-0008-0000-0500-0000021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519112</xdr:colOff>
      <xdr:row>14</xdr:row>
      <xdr:rowOff>142875</xdr:rowOff>
    </xdr:from>
    <xdr:to>
      <xdr:col>16</xdr:col>
      <xdr:colOff>147637</xdr:colOff>
      <xdr:row>31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0</xdr:row>
      <xdr:rowOff>38100</xdr:rowOff>
    </xdr:from>
    <xdr:to>
      <xdr:col>6</xdr:col>
      <xdr:colOff>209550</xdr:colOff>
      <xdr:row>11</xdr:row>
      <xdr:rowOff>352425</xdr:rowOff>
    </xdr:to>
    <xdr:graphicFrame macro="">
      <xdr:nvGraphicFramePr>
        <xdr:cNvPr id="29426" name="Chart 1">
          <a:extLst>
            <a:ext uri="{FF2B5EF4-FFF2-40B4-BE49-F238E27FC236}">
              <a16:creationId xmlns:a16="http://schemas.microsoft.com/office/drawing/2014/main" id="{00000000-0008-0000-0700-0000F27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247650</xdr:colOff>
      <xdr:row>11</xdr:row>
      <xdr:rowOff>638175</xdr:rowOff>
    </xdr:from>
    <xdr:to>
      <xdr:col>6</xdr:col>
      <xdr:colOff>152400</xdr:colOff>
      <xdr:row>24</xdr:row>
      <xdr:rowOff>161925</xdr:rowOff>
    </xdr:to>
    <xdr:graphicFrame macro="">
      <xdr:nvGraphicFramePr>
        <xdr:cNvPr id="29427" name="Chart 2">
          <a:extLst>
            <a:ext uri="{FF2B5EF4-FFF2-40B4-BE49-F238E27FC236}">
              <a16:creationId xmlns:a16="http://schemas.microsoft.com/office/drawing/2014/main" id="{00000000-0008-0000-0700-0000F37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</xdr:row>
      <xdr:rowOff>142875</xdr:rowOff>
    </xdr:from>
    <xdr:to>
      <xdr:col>9</xdr:col>
      <xdr:colOff>209550</xdr:colOff>
      <xdr:row>14</xdr:row>
      <xdr:rowOff>19050</xdr:rowOff>
    </xdr:to>
    <xdr:graphicFrame macro="">
      <xdr:nvGraphicFramePr>
        <xdr:cNvPr id="12025" name="Chart 1">
          <a:extLst>
            <a:ext uri="{FF2B5EF4-FFF2-40B4-BE49-F238E27FC236}">
              <a16:creationId xmlns:a16="http://schemas.microsoft.com/office/drawing/2014/main" id="{00000000-0008-0000-0800-0000F9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428625</xdr:colOff>
      <xdr:row>20</xdr:row>
      <xdr:rowOff>9525</xdr:rowOff>
    </xdr:from>
    <xdr:to>
      <xdr:col>9</xdr:col>
      <xdr:colOff>38100</xdr:colOff>
      <xdr:row>34</xdr:row>
      <xdr:rowOff>133350</xdr:rowOff>
    </xdr:to>
    <xdr:graphicFrame macro="">
      <xdr:nvGraphicFramePr>
        <xdr:cNvPr id="12026" name="Chart 1">
          <a:extLst>
            <a:ext uri="{FF2B5EF4-FFF2-40B4-BE49-F238E27FC236}">
              <a16:creationId xmlns:a16="http://schemas.microsoft.com/office/drawing/2014/main" id="{00000000-0008-0000-0800-0000FA2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381000</xdr:colOff>
          <xdr:row>0</xdr:row>
          <xdr:rowOff>0</xdr:rowOff>
        </xdr:from>
        <xdr:to>
          <xdr:col>2</xdr:col>
          <xdr:colOff>1819275</xdr:colOff>
          <xdr:row>2</xdr:row>
          <xdr:rowOff>142875</xdr:rowOff>
        </xdr:to>
        <xdr:sp macro="" textlink="">
          <xdr:nvSpPr>
            <xdr:cNvPr id="3063809" name="Object 3" hidden="1">
              <a:extLst>
                <a:ext uri="{63B3BB69-23CF-44E3-9099-C40C66FF867C}">
                  <a14:compatExt spid="_x0000_s3063809"/>
                </a:ext>
                <a:ext uri="{FF2B5EF4-FFF2-40B4-BE49-F238E27FC236}">
                  <a16:creationId xmlns:a16="http://schemas.microsoft.com/office/drawing/2014/main" id="{00000000-0008-0000-0A00-000001C02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552450</xdr:colOff>
          <xdr:row>0</xdr:row>
          <xdr:rowOff>219075</xdr:rowOff>
        </xdr:from>
        <xdr:to>
          <xdr:col>4</xdr:col>
          <xdr:colOff>1304925</xdr:colOff>
          <xdr:row>2</xdr:row>
          <xdr:rowOff>123825</xdr:rowOff>
        </xdr:to>
        <xdr:sp macro="" textlink="">
          <xdr:nvSpPr>
            <xdr:cNvPr id="3063810" name="Object 4" hidden="1">
              <a:extLst>
                <a:ext uri="{63B3BB69-23CF-44E3-9099-C40C66FF867C}">
                  <a14:compatExt spid="_x0000_s3063810"/>
                </a:ext>
                <a:ext uri="{FF2B5EF4-FFF2-40B4-BE49-F238E27FC236}">
                  <a16:creationId xmlns:a16="http://schemas.microsoft.com/office/drawing/2014/main" id="{00000000-0008-0000-0A00-000002C02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17</xdr:row>
      <xdr:rowOff>38100</xdr:rowOff>
    </xdr:from>
    <xdr:to>
      <xdr:col>6</xdr:col>
      <xdr:colOff>314325</xdr:colOff>
      <xdr:row>31</xdr:row>
      <xdr:rowOff>104775</xdr:rowOff>
    </xdr:to>
    <xdr:graphicFrame macro="">
      <xdr:nvGraphicFramePr>
        <xdr:cNvPr id="3501760" name="Chart 2">
          <a:extLst>
            <a:ext uri="{FF2B5EF4-FFF2-40B4-BE49-F238E27FC236}">
              <a16:creationId xmlns:a16="http://schemas.microsoft.com/office/drawing/2014/main" id="{00000000-0008-0000-0B00-0000C06E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38100</xdr:rowOff>
        </xdr:from>
        <xdr:to>
          <xdr:col>6</xdr:col>
          <xdr:colOff>514350</xdr:colOff>
          <xdr:row>1</xdr:row>
          <xdr:rowOff>371475</xdr:rowOff>
        </xdr:to>
        <xdr:sp macro="" textlink="">
          <xdr:nvSpPr>
            <xdr:cNvPr id="2454531" name="Object 3" hidden="1">
              <a:extLst>
                <a:ext uri="{63B3BB69-23CF-44E3-9099-C40C66FF867C}">
                  <a14:compatExt spid="_x0000_s2454531"/>
                </a:ext>
                <a:ext uri="{FF2B5EF4-FFF2-40B4-BE49-F238E27FC236}">
                  <a16:creationId xmlns:a16="http://schemas.microsoft.com/office/drawing/2014/main" id="{00000000-0008-0000-0B00-000003742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219075</xdr:colOff>
      <xdr:row>6</xdr:row>
      <xdr:rowOff>209550</xdr:rowOff>
    </xdr:from>
    <xdr:to>
      <xdr:col>7</xdr:col>
      <xdr:colOff>466725</xdr:colOff>
      <xdr:row>8</xdr:row>
      <xdr:rowOff>28575</xdr:rowOff>
    </xdr:to>
    <xdr:grpSp>
      <xdr:nvGrpSpPr>
        <xdr:cNvPr id="3501761" name="Group 11">
          <a:extLst>
            <a:ext uri="{FF2B5EF4-FFF2-40B4-BE49-F238E27FC236}">
              <a16:creationId xmlns:a16="http://schemas.microsoft.com/office/drawing/2014/main" id="{00000000-0008-0000-0B00-0000C16E3500}"/>
            </a:ext>
          </a:extLst>
        </xdr:cNvPr>
        <xdr:cNvGrpSpPr>
          <a:grpSpLocks/>
        </xdr:cNvGrpSpPr>
      </xdr:nvGrpSpPr>
      <xdr:grpSpPr bwMode="auto">
        <a:xfrm>
          <a:off x="8971492" y="2961217"/>
          <a:ext cx="1475316" cy="771525"/>
          <a:chOff x="8318501" y="1968500"/>
          <a:chExt cx="1248834" cy="448266"/>
        </a:xfrm>
      </xdr:grpSpPr>
      <xdr:grpSp>
        <xdr:nvGrpSpPr>
          <xdr:cNvPr id="3501791" name="Group 4">
            <a:extLst>
              <a:ext uri="{FF2B5EF4-FFF2-40B4-BE49-F238E27FC236}">
                <a16:creationId xmlns:a16="http://schemas.microsoft.com/office/drawing/2014/main" id="{00000000-0008-0000-0B00-0000DF6E3500}"/>
              </a:ext>
            </a:extLst>
          </xdr:cNvPr>
          <xdr:cNvGrpSpPr>
            <a:grpSpLocks/>
          </xdr:cNvGrpSpPr>
        </xdr:nvGrpSpPr>
        <xdr:grpSpPr bwMode="auto">
          <a:xfrm>
            <a:off x="8318501" y="1968500"/>
            <a:ext cx="1248834" cy="448266"/>
            <a:chOff x="1057275" y="546472"/>
            <a:chExt cx="657226" cy="535871"/>
          </a:xfrm>
        </xdr:grpSpPr>
        <xdr:grpSp>
          <xdr:nvGrpSpPr>
            <xdr:cNvPr id="3501793" name="Group 119">
              <a:extLst>
                <a:ext uri="{FF2B5EF4-FFF2-40B4-BE49-F238E27FC236}">
                  <a16:creationId xmlns:a16="http://schemas.microsoft.com/office/drawing/2014/main" id="{00000000-0008-0000-0B00-0000E16E35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57275" y="546472"/>
              <a:ext cx="657226" cy="535871"/>
              <a:chOff x="1127" y="1713"/>
              <a:chExt cx="852" cy="620"/>
            </a:xfrm>
          </xdr:grpSpPr>
          <xdr:sp macro="" textlink="">
            <xdr:nvSpPr>
              <xdr:cNvPr id="3501795" name="Freeform 120">
                <a:extLst>
                  <a:ext uri="{FF2B5EF4-FFF2-40B4-BE49-F238E27FC236}">
                    <a16:creationId xmlns:a16="http://schemas.microsoft.com/office/drawing/2014/main" id="{00000000-0008-0000-0B00-0000E3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7" y="1713"/>
                <a:ext cx="852" cy="522"/>
              </a:xfrm>
              <a:custGeom>
                <a:avLst/>
                <a:gdLst>
                  <a:gd name="T0" fmla="*/ 0 w 4610"/>
                  <a:gd name="T1" fmla="*/ 17 h 1258"/>
                  <a:gd name="T2" fmla="*/ 0 w 4610"/>
                  <a:gd name="T3" fmla="*/ 17 h 1258"/>
                  <a:gd name="T4" fmla="*/ 0 w 4610"/>
                  <a:gd name="T5" fmla="*/ 17 h 1258"/>
                  <a:gd name="T6" fmla="*/ 0 w 4610"/>
                  <a:gd name="T7" fmla="*/ 17 h 1258"/>
                  <a:gd name="T8" fmla="*/ 0 w 4610"/>
                  <a:gd name="T9" fmla="*/ 17 h 1258"/>
                  <a:gd name="T10" fmla="*/ 1 w 4610"/>
                  <a:gd name="T11" fmla="*/ 17 h 1258"/>
                  <a:gd name="T12" fmla="*/ 1 w 4610"/>
                  <a:gd name="T13" fmla="*/ 16 h 1258"/>
                  <a:gd name="T14" fmla="*/ 1 w 4610"/>
                  <a:gd name="T15" fmla="*/ 16 h 1258"/>
                  <a:gd name="T16" fmla="*/ 1 w 4610"/>
                  <a:gd name="T17" fmla="*/ 16 h 1258"/>
                  <a:gd name="T18" fmla="*/ 1 w 4610"/>
                  <a:gd name="T19" fmla="*/ 15 h 1258"/>
                  <a:gd name="T20" fmla="*/ 1 w 4610"/>
                  <a:gd name="T21" fmla="*/ 15 h 1258"/>
                  <a:gd name="T22" fmla="*/ 1 w 4610"/>
                  <a:gd name="T23" fmla="*/ 14 h 1258"/>
                  <a:gd name="T24" fmla="*/ 1 w 4610"/>
                  <a:gd name="T25" fmla="*/ 14 h 1258"/>
                  <a:gd name="T26" fmla="*/ 1 w 4610"/>
                  <a:gd name="T27" fmla="*/ 12 h 1258"/>
                  <a:gd name="T28" fmla="*/ 1 w 4610"/>
                  <a:gd name="T29" fmla="*/ 12 h 1258"/>
                  <a:gd name="T30" fmla="*/ 1 w 4610"/>
                  <a:gd name="T31" fmla="*/ 11 h 1258"/>
                  <a:gd name="T32" fmla="*/ 2 w 4610"/>
                  <a:gd name="T33" fmla="*/ 10 h 1258"/>
                  <a:gd name="T34" fmla="*/ 2 w 4610"/>
                  <a:gd name="T35" fmla="*/ 8 h 1258"/>
                  <a:gd name="T36" fmla="*/ 2 w 4610"/>
                  <a:gd name="T37" fmla="*/ 7 h 1258"/>
                  <a:gd name="T38" fmla="*/ 2 w 4610"/>
                  <a:gd name="T39" fmla="*/ 6 h 1258"/>
                  <a:gd name="T40" fmla="*/ 2 w 4610"/>
                  <a:gd name="T41" fmla="*/ 4 h 1258"/>
                  <a:gd name="T42" fmla="*/ 2 w 4610"/>
                  <a:gd name="T43" fmla="*/ 3 h 1258"/>
                  <a:gd name="T44" fmla="*/ 2 w 4610"/>
                  <a:gd name="T45" fmla="*/ 2 h 1258"/>
                  <a:gd name="T46" fmla="*/ 2 w 4610"/>
                  <a:gd name="T47" fmla="*/ 1 h 1258"/>
                  <a:gd name="T48" fmla="*/ 2 w 4610"/>
                  <a:gd name="T49" fmla="*/ 0 h 1258"/>
                  <a:gd name="T50" fmla="*/ 3 w 4610"/>
                  <a:gd name="T51" fmla="*/ 0 h 1258"/>
                  <a:gd name="T52" fmla="*/ 3 w 4610"/>
                  <a:gd name="T53" fmla="*/ 0 h 1258"/>
                  <a:gd name="T54" fmla="*/ 3 w 4610"/>
                  <a:gd name="T55" fmla="*/ 0 h 1258"/>
                  <a:gd name="T56" fmla="*/ 3 w 4610"/>
                  <a:gd name="T57" fmla="*/ 0 h 1258"/>
                  <a:gd name="T58" fmla="*/ 3 w 4610"/>
                  <a:gd name="T59" fmla="*/ 1 h 1258"/>
                  <a:gd name="T60" fmla="*/ 3 w 4610"/>
                  <a:gd name="T61" fmla="*/ 2 h 1258"/>
                  <a:gd name="T62" fmla="*/ 3 w 4610"/>
                  <a:gd name="T63" fmla="*/ 3 h 1258"/>
                  <a:gd name="T64" fmla="*/ 3 w 4610"/>
                  <a:gd name="T65" fmla="*/ 4 h 1258"/>
                  <a:gd name="T66" fmla="*/ 3 w 4610"/>
                  <a:gd name="T67" fmla="*/ 5 h 1258"/>
                  <a:gd name="T68" fmla="*/ 4 w 4610"/>
                  <a:gd name="T69" fmla="*/ 7 h 1258"/>
                  <a:gd name="T70" fmla="*/ 4 w 4610"/>
                  <a:gd name="T71" fmla="*/ 8 h 1258"/>
                  <a:gd name="T72" fmla="*/ 4 w 4610"/>
                  <a:gd name="T73" fmla="*/ 9 h 1258"/>
                  <a:gd name="T74" fmla="*/ 4 w 4610"/>
                  <a:gd name="T75" fmla="*/ 10 h 1258"/>
                  <a:gd name="T76" fmla="*/ 4 w 4610"/>
                  <a:gd name="T77" fmla="*/ 12 h 1258"/>
                  <a:gd name="T78" fmla="*/ 4 w 4610"/>
                  <a:gd name="T79" fmla="*/ 12 h 1258"/>
                  <a:gd name="T80" fmla="*/ 4 w 4610"/>
                  <a:gd name="T81" fmla="*/ 13 h 1258"/>
                  <a:gd name="T82" fmla="*/ 4 w 4610"/>
                  <a:gd name="T83" fmla="*/ 14 h 1258"/>
                  <a:gd name="T84" fmla="*/ 4 w 4610"/>
                  <a:gd name="T85" fmla="*/ 15 h 1258"/>
                  <a:gd name="T86" fmla="*/ 4 w 4610"/>
                  <a:gd name="T87" fmla="*/ 15 h 1258"/>
                  <a:gd name="T88" fmla="*/ 5 w 4610"/>
                  <a:gd name="T89" fmla="*/ 15 h 1258"/>
                  <a:gd name="T90" fmla="*/ 5 w 4610"/>
                  <a:gd name="T91" fmla="*/ 16 h 1258"/>
                  <a:gd name="T92" fmla="*/ 5 w 4610"/>
                  <a:gd name="T93" fmla="*/ 16 h 1258"/>
                  <a:gd name="T94" fmla="*/ 5 w 4610"/>
                  <a:gd name="T95" fmla="*/ 17 h 1258"/>
                  <a:gd name="T96" fmla="*/ 5 w 4610"/>
                  <a:gd name="T97" fmla="*/ 17 h 1258"/>
                  <a:gd name="T98" fmla="*/ 5 w 4610"/>
                  <a:gd name="T99" fmla="*/ 17 h 1258"/>
                  <a:gd name="T100" fmla="*/ 5 w 4610"/>
                  <a:gd name="T101" fmla="*/ 17 h 1258"/>
                  <a:gd name="T102" fmla="*/ 5 w 4610"/>
                  <a:gd name="T103" fmla="*/ 17 h 1258"/>
                  <a:gd name="T104" fmla="*/ 5 w 4610"/>
                  <a:gd name="T105" fmla="*/ 17 h 1258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0" t="0" r="r" b="b"/>
                <a:pathLst>
                  <a:path w="4610" h="1258">
                    <a:moveTo>
                      <a:pt x="0" y="1258"/>
                    </a:moveTo>
                    <a:lnTo>
                      <a:pt x="70" y="1258"/>
                    </a:lnTo>
                    <a:lnTo>
                      <a:pt x="163" y="1258"/>
                    </a:lnTo>
                    <a:lnTo>
                      <a:pt x="256" y="1258"/>
                    </a:lnTo>
                    <a:lnTo>
                      <a:pt x="349" y="1240"/>
                    </a:lnTo>
                    <a:lnTo>
                      <a:pt x="419" y="1240"/>
                    </a:lnTo>
                    <a:lnTo>
                      <a:pt x="512" y="1222"/>
                    </a:lnTo>
                    <a:lnTo>
                      <a:pt x="605" y="1204"/>
                    </a:lnTo>
                    <a:lnTo>
                      <a:pt x="698" y="1186"/>
                    </a:lnTo>
                    <a:lnTo>
                      <a:pt x="792" y="1150"/>
                    </a:lnTo>
                    <a:lnTo>
                      <a:pt x="885" y="1114"/>
                    </a:lnTo>
                    <a:lnTo>
                      <a:pt x="955" y="1078"/>
                    </a:lnTo>
                    <a:lnTo>
                      <a:pt x="1048" y="1024"/>
                    </a:lnTo>
                    <a:lnTo>
                      <a:pt x="1141" y="952"/>
                    </a:lnTo>
                    <a:lnTo>
                      <a:pt x="1234" y="880"/>
                    </a:lnTo>
                    <a:lnTo>
                      <a:pt x="1327" y="809"/>
                    </a:lnTo>
                    <a:lnTo>
                      <a:pt x="1397" y="719"/>
                    </a:lnTo>
                    <a:lnTo>
                      <a:pt x="1490" y="629"/>
                    </a:lnTo>
                    <a:lnTo>
                      <a:pt x="1583" y="521"/>
                    </a:lnTo>
                    <a:lnTo>
                      <a:pt x="1676" y="431"/>
                    </a:lnTo>
                    <a:lnTo>
                      <a:pt x="1770" y="324"/>
                    </a:lnTo>
                    <a:lnTo>
                      <a:pt x="1839" y="234"/>
                    </a:lnTo>
                    <a:lnTo>
                      <a:pt x="1933" y="162"/>
                    </a:lnTo>
                    <a:lnTo>
                      <a:pt x="2026" y="90"/>
                    </a:lnTo>
                    <a:lnTo>
                      <a:pt x="2119" y="36"/>
                    </a:lnTo>
                    <a:lnTo>
                      <a:pt x="2212" y="0"/>
                    </a:lnTo>
                    <a:lnTo>
                      <a:pt x="2305" y="0"/>
                    </a:lnTo>
                    <a:lnTo>
                      <a:pt x="2375" y="0"/>
                    </a:lnTo>
                    <a:lnTo>
                      <a:pt x="2468" y="36"/>
                    </a:lnTo>
                    <a:lnTo>
                      <a:pt x="2561" y="72"/>
                    </a:lnTo>
                    <a:lnTo>
                      <a:pt x="2654" y="144"/>
                    </a:lnTo>
                    <a:lnTo>
                      <a:pt x="2724" y="216"/>
                    </a:lnTo>
                    <a:lnTo>
                      <a:pt x="2817" y="306"/>
                    </a:lnTo>
                    <a:lnTo>
                      <a:pt x="2910" y="413"/>
                    </a:lnTo>
                    <a:lnTo>
                      <a:pt x="3004" y="503"/>
                    </a:lnTo>
                    <a:lnTo>
                      <a:pt x="3097" y="611"/>
                    </a:lnTo>
                    <a:lnTo>
                      <a:pt x="3190" y="701"/>
                    </a:lnTo>
                    <a:lnTo>
                      <a:pt x="3260" y="791"/>
                    </a:lnTo>
                    <a:lnTo>
                      <a:pt x="3353" y="863"/>
                    </a:lnTo>
                    <a:lnTo>
                      <a:pt x="3446" y="934"/>
                    </a:lnTo>
                    <a:lnTo>
                      <a:pt x="3539" y="1006"/>
                    </a:lnTo>
                    <a:lnTo>
                      <a:pt x="3632" y="1060"/>
                    </a:lnTo>
                    <a:lnTo>
                      <a:pt x="3702" y="1114"/>
                    </a:lnTo>
                    <a:lnTo>
                      <a:pt x="3795" y="1150"/>
                    </a:lnTo>
                    <a:lnTo>
                      <a:pt x="3888" y="1168"/>
                    </a:lnTo>
                    <a:lnTo>
                      <a:pt x="3982" y="1204"/>
                    </a:lnTo>
                    <a:lnTo>
                      <a:pt x="4075" y="1222"/>
                    </a:lnTo>
                    <a:lnTo>
                      <a:pt x="4145" y="1240"/>
                    </a:lnTo>
                    <a:lnTo>
                      <a:pt x="4238" y="1240"/>
                    </a:lnTo>
                    <a:lnTo>
                      <a:pt x="4331" y="1258"/>
                    </a:lnTo>
                    <a:lnTo>
                      <a:pt x="4424" y="1258"/>
                    </a:lnTo>
                    <a:lnTo>
                      <a:pt x="4517" y="1258"/>
                    </a:lnTo>
                    <a:lnTo>
                      <a:pt x="4610" y="1258"/>
                    </a:lnTo>
                  </a:path>
                </a:pathLst>
              </a:custGeom>
              <a:solidFill>
                <a:srgbClr val="00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333399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96" name="Rectangle 121">
                <a:extLst>
                  <a:ext uri="{FF2B5EF4-FFF2-40B4-BE49-F238E27FC236}">
                    <a16:creationId xmlns:a16="http://schemas.microsoft.com/office/drawing/2014/main" id="{00000000-0008-0000-0B00-0000E46E35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29" y="1776"/>
                <a:ext cx="850" cy="4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97" name="Freeform 122">
                <a:extLst>
                  <a:ext uri="{FF2B5EF4-FFF2-40B4-BE49-F238E27FC236}">
                    <a16:creationId xmlns:a16="http://schemas.microsoft.com/office/drawing/2014/main" id="{00000000-0008-0000-0B00-0000E5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12" y="1978"/>
                <a:ext cx="216" cy="258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6 h 287"/>
                  <a:gd name="T4" fmla="*/ 0 w 956"/>
                  <a:gd name="T5" fmla="*/ 22 h 287"/>
                  <a:gd name="T6" fmla="*/ 1 w 956"/>
                  <a:gd name="T7" fmla="*/ 34 h 287"/>
                  <a:gd name="T8" fmla="*/ 2 w 956"/>
                  <a:gd name="T9" fmla="*/ 41 h 287"/>
                  <a:gd name="T10" fmla="*/ 2 w 956"/>
                  <a:gd name="T11" fmla="*/ 45 h 287"/>
                  <a:gd name="T12" fmla="*/ 0 w 956"/>
                  <a:gd name="T13" fmla="*/ 45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000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1" name="Text Box 123">
                <a:extLst>
                  <a:ext uri="{FF2B5EF4-FFF2-40B4-BE49-F238E27FC236}">
                    <a16:creationId xmlns:a16="http://schemas.microsoft.com/office/drawing/2014/main" id="{00000000-0008-0000-0B00-00000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47" y="2188"/>
                <a:ext cx="172" cy="14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8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Z</a:t>
                </a:r>
                <a:endParaRPr lang="en-GB" sz="11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2600"/>
                  </a:lnSpc>
                  <a:defRPr sz="1000"/>
                </a:pPr>
                <a:endParaRPr lang="en-GB" sz="11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1505384" y="744943"/>
              <a:ext cx="170708" cy="1786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1200"/>
                <a:t>α</a:t>
              </a:r>
              <a:endParaRPr lang="en-GB" sz="1200"/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/>
        </xdr:nvSpPr>
        <xdr:spPr>
          <a:xfrm>
            <a:off x="8740185" y="2029376"/>
            <a:ext cx="324372" cy="2767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2000"/>
              <a:t>p</a:t>
            </a:r>
          </a:p>
        </xdr:txBody>
      </xdr:sp>
    </xdr:grpSp>
    <xdr:clientData/>
  </xdr:twoCellAnchor>
  <xdr:twoCellAnchor>
    <xdr:from>
      <xdr:col>5</xdr:col>
      <xdr:colOff>57150</xdr:colOff>
      <xdr:row>9</xdr:row>
      <xdr:rowOff>114300</xdr:rowOff>
    </xdr:from>
    <xdr:to>
      <xdr:col>7</xdr:col>
      <xdr:colOff>533400</xdr:colOff>
      <xdr:row>10</xdr:row>
      <xdr:rowOff>285750</xdr:rowOff>
    </xdr:to>
    <xdr:grpSp>
      <xdr:nvGrpSpPr>
        <xdr:cNvPr id="3501762" name="Group 14">
          <a:extLst>
            <a:ext uri="{FF2B5EF4-FFF2-40B4-BE49-F238E27FC236}">
              <a16:creationId xmlns:a16="http://schemas.microsoft.com/office/drawing/2014/main" id="{00000000-0008-0000-0B00-0000C26E3500}"/>
            </a:ext>
          </a:extLst>
        </xdr:cNvPr>
        <xdr:cNvGrpSpPr>
          <a:grpSpLocks/>
        </xdr:cNvGrpSpPr>
      </xdr:nvGrpSpPr>
      <xdr:grpSpPr bwMode="auto">
        <a:xfrm>
          <a:off x="8809567" y="4601633"/>
          <a:ext cx="1703916" cy="647700"/>
          <a:chOff x="590549" y="19050"/>
          <a:chExt cx="1459487" cy="510179"/>
        </a:xfrm>
      </xdr:grpSpPr>
      <xdr:grpSp>
        <xdr:nvGrpSpPr>
          <xdr:cNvPr id="3501780" name="Group 15">
            <a:extLst>
              <a:ext uri="{FF2B5EF4-FFF2-40B4-BE49-F238E27FC236}">
                <a16:creationId xmlns:a16="http://schemas.microsoft.com/office/drawing/2014/main" id="{00000000-0008-0000-0B00-0000D46E3500}"/>
              </a:ext>
            </a:extLst>
          </xdr:cNvPr>
          <xdr:cNvGrpSpPr>
            <a:grpSpLocks/>
          </xdr:cNvGrpSpPr>
        </xdr:nvGrpSpPr>
        <xdr:grpSpPr bwMode="auto">
          <a:xfrm>
            <a:off x="590549" y="19050"/>
            <a:ext cx="1459487" cy="510179"/>
            <a:chOff x="2362199" y="581025"/>
            <a:chExt cx="847726" cy="590173"/>
          </a:xfrm>
        </xdr:grpSpPr>
        <xdr:grpSp>
          <xdr:nvGrpSpPr>
            <xdr:cNvPr id="3501782" name="Group 159">
              <a:extLst>
                <a:ext uri="{FF2B5EF4-FFF2-40B4-BE49-F238E27FC236}">
                  <a16:creationId xmlns:a16="http://schemas.microsoft.com/office/drawing/2014/main" id="{00000000-0008-0000-0B00-0000D66E35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447926" y="581025"/>
              <a:ext cx="761999" cy="590173"/>
              <a:chOff x="2166" y="1014"/>
              <a:chExt cx="788" cy="634"/>
            </a:xfrm>
          </xdr:grpSpPr>
          <xdr:sp macro="" textlink="">
            <xdr:nvSpPr>
              <xdr:cNvPr id="3501785" name="Freeform 160">
                <a:extLst>
                  <a:ext uri="{FF2B5EF4-FFF2-40B4-BE49-F238E27FC236}">
                    <a16:creationId xmlns:a16="http://schemas.microsoft.com/office/drawing/2014/main" id="{00000000-0008-0000-0B00-0000D9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166" y="1026"/>
                <a:ext cx="788" cy="467"/>
              </a:xfrm>
              <a:custGeom>
                <a:avLst/>
                <a:gdLst>
                  <a:gd name="T0" fmla="*/ 0 w 4610"/>
                  <a:gd name="T1" fmla="*/ 13 h 1258"/>
                  <a:gd name="T2" fmla="*/ 0 w 4610"/>
                  <a:gd name="T3" fmla="*/ 13 h 1258"/>
                  <a:gd name="T4" fmla="*/ 0 w 4610"/>
                  <a:gd name="T5" fmla="*/ 13 h 1258"/>
                  <a:gd name="T6" fmla="*/ 0 w 4610"/>
                  <a:gd name="T7" fmla="*/ 13 h 1258"/>
                  <a:gd name="T8" fmla="*/ 0 w 4610"/>
                  <a:gd name="T9" fmla="*/ 12 h 1258"/>
                  <a:gd name="T10" fmla="*/ 0 w 4610"/>
                  <a:gd name="T11" fmla="*/ 12 h 1258"/>
                  <a:gd name="T12" fmla="*/ 1 w 4610"/>
                  <a:gd name="T13" fmla="*/ 12 h 1258"/>
                  <a:gd name="T14" fmla="*/ 1 w 4610"/>
                  <a:gd name="T15" fmla="*/ 12 h 1258"/>
                  <a:gd name="T16" fmla="*/ 1 w 4610"/>
                  <a:gd name="T17" fmla="*/ 12 h 1258"/>
                  <a:gd name="T18" fmla="*/ 1 w 4610"/>
                  <a:gd name="T19" fmla="*/ 12 h 1258"/>
                  <a:gd name="T20" fmla="*/ 1 w 4610"/>
                  <a:gd name="T21" fmla="*/ 11 h 1258"/>
                  <a:gd name="T22" fmla="*/ 1 w 4610"/>
                  <a:gd name="T23" fmla="*/ 11 h 1258"/>
                  <a:gd name="T24" fmla="*/ 1 w 4610"/>
                  <a:gd name="T25" fmla="*/ 10 h 1258"/>
                  <a:gd name="T26" fmla="*/ 1 w 4610"/>
                  <a:gd name="T27" fmla="*/ 10 h 1258"/>
                  <a:gd name="T28" fmla="*/ 1 w 4610"/>
                  <a:gd name="T29" fmla="*/ 9 h 1258"/>
                  <a:gd name="T30" fmla="*/ 1 w 4610"/>
                  <a:gd name="T31" fmla="*/ 8 h 1258"/>
                  <a:gd name="T32" fmla="*/ 1 w 4610"/>
                  <a:gd name="T33" fmla="*/ 7 h 1258"/>
                  <a:gd name="T34" fmla="*/ 1 w 4610"/>
                  <a:gd name="T35" fmla="*/ 6 h 1258"/>
                  <a:gd name="T36" fmla="*/ 1 w 4610"/>
                  <a:gd name="T37" fmla="*/ 5 h 1258"/>
                  <a:gd name="T38" fmla="*/ 1 w 4610"/>
                  <a:gd name="T39" fmla="*/ 4 h 1258"/>
                  <a:gd name="T40" fmla="*/ 2 w 4610"/>
                  <a:gd name="T41" fmla="*/ 3 h 1258"/>
                  <a:gd name="T42" fmla="*/ 2 w 4610"/>
                  <a:gd name="T43" fmla="*/ 2 h 1258"/>
                  <a:gd name="T44" fmla="*/ 2 w 4610"/>
                  <a:gd name="T45" fmla="*/ 1 h 1258"/>
                  <a:gd name="T46" fmla="*/ 2 w 4610"/>
                  <a:gd name="T47" fmla="*/ 1 h 1258"/>
                  <a:gd name="T48" fmla="*/ 2 w 4610"/>
                  <a:gd name="T49" fmla="*/ 0 h 1258"/>
                  <a:gd name="T50" fmla="*/ 2 w 4610"/>
                  <a:gd name="T51" fmla="*/ 0 h 1258"/>
                  <a:gd name="T52" fmla="*/ 2 w 4610"/>
                  <a:gd name="T53" fmla="*/ 0 h 1258"/>
                  <a:gd name="T54" fmla="*/ 2 w 4610"/>
                  <a:gd name="T55" fmla="*/ 0 h 1258"/>
                  <a:gd name="T56" fmla="*/ 2 w 4610"/>
                  <a:gd name="T57" fmla="*/ 0 h 1258"/>
                  <a:gd name="T58" fmla="*/ 2 w 4610"/>
                  <a:gd name="T59" fmla="*/ 1 h 1258"/>
                  <a:gd name="T60" fmla="*/ 2 w 4610"/>
                  <a:gd name="T61" fmla="*/ 1 h 1258"/>
                  <a:gd name="T62" fmla="*/ 2 w 4610"/>
                  <a:gd name="T63" fmla="*/ 2 h 1258"/>
                  <a:gd name="T64" fmla="*/ 2 w 4610"/>
                  <a:gd name="T65" fmla="*/ 3 h 1258"/>
                  <a:gd name="T66" fmla="*/ 3 w 4610"/>
                  <a:gd name="T67" fmla="*/ 4 h 1258"/>
                  <a:gd name="T68" fmla="*/ 3 w 4610"/>
                  <a:gd name="T69" fmla="*/ 5 h 1258"/>
                  <a:gd name="T70" fmla="*/ 3 w 4610"/>
                  <a:gd name="T71" fmla="*/ 6 h 1258"/>
                  <a:gd name="T72" fmla="*/ 3 w 4610"/>
                  <a:gd name="T73" fmla="*/ 7 h 1258"/>
                  <a:gd name="T74" fmla="*/ 3 w 4610"/>
                  <a:gd name="T75" fmla="*/ 8 h 1258"/>
                  <a:gd name="T76" fmla="*/ 3 w 4610"/>
                  <a:gd name="T77" fmla="*/ 9 h 1258"/>
                  <a:gd name="T78" fmla="*/ 3 w 4610"/>
                  <a:gd name="T79" fmla="*/ 9 h 1258"/>
                  <a:gd name="T80" fmla="*/ 3 w 4610"/>
                  <a:gd name="T81" fmla="*/ 10 h 1258"/>
                  <a:gd name="T82" fmla="*/ 3 w 4610"/>
                  <a:gd name="T83" fmla="*/ 10 h 1258"/>
                  <a:gd name="T84" fmla="*/ 3 w 4610"/>
                  <a:gd name="T85" fmla="*/ 11 h 1258"/>
                  <a:gd name="T86" fmla="*/ 3 w 4610"/>
                  <a:gd name="T87" fmla="*/ 12 h 1258"/>
                  <a:gd name="T88" fmla="*/ 3 w 4610"/>
                  <a:gd name="T89" fmla="*/ 12 h 1258"/>
                  <a:gd name="T90" fmla="*/ 3 w 4610"/>
                  <a:gd name="T91" fmla="*/ 12 h 1258"/>
                  <a:gd name="T92" fmla="*/ 3 w 4610"/>
                  <a:gd name="T93" fmla="*/ 12 h 1258"/>
                  <a:gd name="T94" fmla="*/ 4 w 4610"/>
                  <a:gd name="T95" fmla="*/ 12 h 1258"/>
                  <a:gd name="T96" fmla="*/ 4 w 4610"/>
                  <a:gd name="T97" fmla="*/ 12 h 1258"/>
                  <a:gd name="T98" fmla="*/ 4 w 4610"/>
                  <a:gd name="T99" fmla="*/ 13 h 1258"/>
                  <a:gd name="T100" fmla="*/ 4 w 4610"/>
                  <a:gd name="T101" fmla="*/ 13 h 1258"/>
                  <a:gd name="T102" fmla="*/ 4 w 4610"/>
                  <a:gd name="T103" fmla="*/ 13 h 1258"/>
                  <a:gd name="T104" fmla="*/ 4 w 4610"/>
                  <a:gd name="T105" fmla="*/ 13 h 1258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0" t="0" r="r" b="b"/>
                <a:pathLst>
                  <a:path w="4610" h="1258">
                    <a:moveTo>
                      <a:pt x="0" y="1258"/>
                    </a:moveTo>
                    <a:lnTo>
                      <a:pt x="70" y="1258"/>
                    </a:lnTo>
                    <a:lnTo>
                      <a:pt x="163" y="1258"/>
                    </a:lnTo>
                    <a:lnTo>
                      <a:pt x="256" y="1258"/>
                    </a:lnTo>
                    <a:lnTo>
                      <a:pt x="349" y="1240"/>
                    </a:lnTo>
                    <a:lnTo>
                      <a:pt x="419" y="1240"/>
                    </a:lnTo>
                    <a:lnTo>
                      <a:pt x="512" y="1222"/>
                    </a:lnTo>
                    <a:lnTo>
                      <a:pt x="605" y="1204"/>
                    </a:lnTo>
                    <a:lnTo>
                      <a:pt x="698" y="1186"/>
                    </a:lnTo>
                    <a:lnTo>
                      <a:pt x="792" y="1150"/>
                    </a:lnTo>
                    <a:lnTo>
                      <a:pt x="885" y="1114"/>
                    </a:lnTo>
                    <a:lnTo>
                      <a:pt x="955" y="1078"/>
                    </a:lnTo>
                    <a:lnTo>
                      <a:pt x="1048" y="1024"/>
                    </a:lnTo>
                    <a:lnTo>
                      <a:pt x="1141" y="952"/>
                    </a:lnTo>
                    <a:lnTo>
                      <a:pt x="1234" y="880"/>
                    </a:lnTo>
                    <a:lnTo>
                      <a:pt x="1327" y="809"/>
                    </a:lnTo>
                    <a:lnTo>
                      <a:pt x="1397" y="719"/>
                    </a:lnTo>
                    <a:lnTo>
                      <a:pt x="1490" y="629"/>
                    </a:lnTo>
                    <a:lnTo>
                      <a:pt x="1583" y="521"/>
                    </a:lnTo>
                    <a:lnTo>
                      <a:pt x="1676" y="431"/>
                    </a:lnTo>
                    <a:lnTo>
                      <a:pt x="1770" y="324"/>
                    </a:lnTo>
                    <a:lnTo>
                      <a:pt x="1839" y="234"/>
                    </a:lnTo>
                    <a:lnTo>
                      <a:pt x="1933" y="162"/>
                    </a:lnTo>
                    <a:lnTo>
                      <a:pt x="2026" y="90"/>
                    </a:lnTo>
                    <a:lnTo>
                      <a:pt x="2119" y="36"/>
                    </a:lnTo>
                    <a:lnTo>
                      <a:pt x="2212" y="0"/>
                    </a:lnTo>
                    <a:lnTo>
                      <a:pt x="2305" y="0"/>
                    </a:lnTo>
                    <a:lnTo>
                      <a:pt x="2375" y="0"/>
                    </a:lnTo>
                    <a:lnTo>
                      <a:pt x="2468" y="36"/>
                    </a:lnTo>
                    <a:lnTo>
                      <a:pt x="2561" y="72"/>
                    </a:lnTo>
                    <a:lnTo>
                      <a:pt x="2654" y="144"/>
                    </a:lnTo>
                    <a:lnTo>
                      <a:pt x="2724" y="216"/>
                    </a:lnTo>
                    <a:lnTo>
                      <a:pt x="2817" y="306"/>
                    </a:lnTo>
                    <a:lnTo>
                      <a:pt x="2910" y="413"/>
                    </a:lnTo>
                    <a:lnTo>
                      <a:pt x="3004" y="503"/>
                    </a:lnTo>
                    <a:lnTo>
                      <a:pt x="3097" y="611"/>
                    </a:lnTo>
                    <a:lnTo>
                      <a:pt x="3190" y="701"/>
                    </a:lnTo>
                    <a:lnTo>
                      <a:pt x="3260" y="791"/>
                    </a:lnTo>
                    <a:lnTo>
                      <a:pt x="3353" y="863"/>
                    </a:lnTo>
                    <a:lnTo>
                      <a:pt x="3446" y="934"/>
                    </a:lnTo>
                    <a:lnTo>
                      <a:pt x="3539" y="1006"/>
                    </a:lnTo>
                    <a:lnTo>
                      <a:pt x="3632" y="1060"/>
                    </a:lnTo>
                    <a:lnTo>
                      <a:pt x="3702" y="1114"/>
                    </a:lnTo>
                    <a:lnTo>
                      <a:pt x="3795" y="1150"/>
                    </a:lnTo>
                    <a:lnTo>
                      <a:pt x="3888" y="1168"/>
                    </a:lnTo>
                    <a:lnTo>
                      <a:pt x="3982" y="1204"/>
                    </a:lnTo>
                    <a:lnTo>
                      <a:pt x="4075" y="1222"/>
                    </a:lnTo>
                    <a:lnTo>
                      <a:pt x="4145" y="1240"/>
                    </a:lnTo>
                    <a:lnTo>
                      <a:pt x="4238" y="1240"/>
                    </a:lnTo>
                    <a:lnTo>
                      <a:pt x="4331" y="1258"/>
                    </a:lnTo>
                    <a:lnTo>
                      <a:pt x="4424" y="1258"/>
                    </a:lnTo>
                    <a:lnTo>
                      <a:pt x="4517" y="1258"/>
                    </a:lnTo>
                    <a:lnTo>
                      <a:pt x="4610" y="1258"/>
                    </a:lnTo>
                  </a:path>
                </a:pathLst>
              </a:custGeom>
              <a:solidFill>
                <a:srgbClr val="00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333399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86" name="Rectangle 161">
                <a:extLst>
                  <a:ext uri="{FF2B5EF4-FFF2-40B4-BE49-F238E27FC236}">
                    <a16:creationId xmlns:a16="http://schemas.microsoft.com/office/drawing/2014/main" id="{00000000-0008-0000-0B00-0000DA6E35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167" y="1014"/>
                <a:ext cx="786" cy="47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87" name="Freeform 162">
                <a:extLst>
                  <a:ext uri="{FF2B5EF4-FFF2-40B4-BE49-F238E27FC236}">
                    <a16:creationId xmlns:a16="http://schemas.microsoft.com/office/drawing/2014/main" id="{00000000-0008-0000-0B00-0000DB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708" y="1270"/>
                <a:ext cx="214" cy="224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1 h 287"/>
                  <a:gd name="T4" fmla="*/ 0 w 956"/>
                  <a:gd name="T5" fmla="*/ 15 h 287"/>
                  <a:gd name="T6" fmla="*/ 1 w 956"/>
                  <a:gd name="T7" fmla="*/ 23 h 287"/>
                  <a:gd name="T8" fmla="*/ 2 w 956"/>
                  <a:gd name="T9" fmla="*/ 29 h 287"/>
                  <a:gd name="T10" fmla="*/ 2 w 956"/>
                  <a:gd name="T11" fmla="*/ 31 h 287"/>
                  <a:gd name="T12" fmla="*/ 0 w 956"/>
                  <a:gd name="T13" fmla="*/ 31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206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3501788" name="Freeform 163">
                <a:extLst>
                  <a:ext uri="{FF2B5EF4-FFF2-40B4-BE49-F238E27FC236}">
                    <a16:creationId xmlns:a16="http://schemas.microsoft.com/office/drawing/2014/main" id="{00000000-0008-0000-0B00-0000DC6E3500}"/>
                  </a:ext>
                </a:extLst>
              </xdr:cNvPr>
              <xdr:cNvSpPr>
                <a:spLocks/>
              </xdr:cNvSpPr>
            </xdr:nvSpPr>
            <xdr:spPr bwMode="auto">
              <a:xfrm flipH="1">
                <a:off x="2186" y="1249"/>
                <a:ext cx="226" cy="246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5 h 287"/>
                  <a:gd name="T4" fmla="*/ 0 w 956"/>
                  <a:gd name="T5" fmla="*/ 20 h 287"/>
                  <a:gd name="T6" fmla="*/ 1 w 956"/>
                  <a:gd name="T7" fmla="*/ 31 h 287"/>
                  <a:gd name="T8" fmla="*/ 2 w 956"/>
                  <a:gd name="T9" fmla="*/ 38 h 287"/>
                  <a:gd name="T10" fmla="*/ 2 w 956"/>
                  <a:gd name="T11" fmla="*/ 41 h 287"/>
                  <a:gd name="T12" fmla="*/ 0 w 956"/>
                  <a:gd name="T13" fmla="*/ 41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000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25" name="Text Box 164">
                <a:extLst>
                  <a:ext uri="{FF2B5EF4-FFF2-40B4-BE49-F238E27FC236}">
                    <a16:creationId xmlns:a16="http://schemas.microsoft.com/office/drawing/2014/main" id="{00000000-0008-0000-0B00-00001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5" y="1443"/>
                <a:ext cx="251" cy="19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+Z</a:t>
                </a:r>
                <a:endParaRPr lang="en-GB" sz="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1200"/>
                  </a:lnSpc>
                  <a:defRPr sz="1000"/>
                </a:pPr>
                <a:endParaRPr lang="en-GB" sz="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  <xdr:sp macro="" textlink="">
            <xdr:nvSpPr>
              <xdr:cNvPr id="26" name="Text Box 165">
                <a:extLst>
                  <a:ext uri="{FF2B5EF4-FFF2-40B4-BE49-F238E27FC236}">
                    <a16:creationId xmlns:a16="http://schemas.microsoft.com/office/drawing/2014/main" id="{00000000-0008-0000-0B00-00001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69" y="1434"/>
                <a:ext cx="251" cy="21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- Z</a:t>
                </a:r>
                <a:endParaRPr lang="en-GB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2600"/>
                  </a:lnSpc>
                  <a:defRPr sz="1000"/>
                </a:pPr>
                <a:endParaRPr lang="en-GB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B00-000013000000}"/>
                </a:ext>
              </a:extLst>
            </xdr:cNvPr>
            <xdr:cNvSpPr txBox="1"/>
          </xdr:nvSpPr>
          <xdr:spPr>
            <a:xfrm>
              <a:off x="2990850" y="711210"/>
              <a:ext cx="195263" cy="2690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800"/>
                <a:t>α</a:t>
              </a:r>
              <a:r>
                <a:rPr lang="en-GB" sz="800"/>
                <a:t>/2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000000-0008-0000-0B00-000014000000}"/>
                </a:ext>
              </a:extLst>
            </xdr:cNvPr>
            <xdr:cNvSpPr txBox="1"/>
          </xdr:nvSpPr>
          <xdr:spPr>
            <a:xfrm>
              <a:off x="2362199" y="745926"/>
              <a:ext cx="390525" cy="1996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800"/>
                <a:t>α</a:t>
              </a:r>
              <a:r>
                <a:rPr lang="en-GB" sz="800"/>
                <a:t>/2</a:t>
              </a:r>
            </a:p>
          </xdr:txBody>
        </xdr:sp>
      </xdr:grpSp>
      <xdr:cxnSp macro="">
        <xdr:nvCxnSpPr>
          <xdr:cNvPr id="3501781" name="Straight Connector 16">
            <a:extLst>
              <a:ext uri="{FF2B5EF4-FFF2-40B4-BE49-F238E27FC236}">
                <a16:creationId xmlns:a16="http://schemas.microsoft.com/office/drawing/2014/main" id="{00000000-0008-0000-0B00-0000D56E35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81125" y="57150"/>
            <a:ext cx="0" cy="323850"/>
          </a:xfrm>
          <a:prstGeom prst="line">
            <a:avLst/>
          </a:prstGeom>
          <a:noFill/>
          <a:ln w="9525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74083</xdr:colOff>
      <xdr:row>5</xdr:row>
      <xdr:rowOff>52916</xdr:rowOff>
    </xdr:from>
    <xdr:to>
      <xdr:col>5</xdr:col>
      <xdr:colOff>264583</xdr:colOff>
      <xdr:row>8</xdr:row>
      <xdr:rowOff>624417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8191500" y="2053166"/>
          <a:ext cx="190500" cy="2264834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5</xdr:col>
      <xdr:colOff>67732</xdr:colOff>
      <xdr:row>9</xdr:row>
      <xdr:rowOff>63501</xdr:rowOff>
    </xdr:from>
    <xdr:to>
      <xdr:col>5</xdr:col>
      <xdr:colOff>296333</xdr:colOff>
      <xdr:row>10</xdr:row>
      <xdr:rowOff>465668</xdr:rowOff>
    </xdr:to>
    <xdr:sp macro="" textlink="">
      <xdr:nvSpPr>
        <xdr:cNvPr id="28" name="Right Brace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/>
      </xdr:nvSpPr>
      <xdr:spPr>
        <a:xfrm>
          <a:off x="8185149" y="4540251"/>
          <a:ext cx="228601" cy="878417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5</xdr:col>
      <xdr:colOff>190500</xdr:colOff>
      <xdr:row>12</xdr:row>
      <xdr:rowOff>228600</xdr:rowOff>
    </xdr:from>
    <xdr:to>
      <xdr:col>7</xdr:col>
      <xdr:colOff>438150</xdr:colOff>
      <xdr:row>13</xdr:row>
      <xdr:rowOff>285750</xdr:rowOff>
    </xdr:to>
    <xdr:grpSp>
      <xdr:nvGrpSpPr>
        <xdr:cNvPr id="3501765" name="Group 41">
          <a:extLst>
            <a:ext uri="{FF2B5EF4-FFF2-40B4-BE49-F238E27FC236}">
              <a16:creationId xmlns:a16="http://schemas.microsoft.com/office/drawing/2014/main" id="{00000000-0008-0000-0B00-0000C56E3500}"/>
            </a:ext>
          </a:extLst>
        </xdr:cNvPr>
        <xdr:cNvGrpSpPr>
          <a:grpSpLocks/>
        </xdr:cNvGrpSpPr>
      </xdr:nvGrpSpPr>
      <xdr:grpSpPr bwMode="auto">
        <a:xfrm>
          <a:off x="8942917" y="6398683"/>
          <a:ext cx="1475316" cy="776817"/>
          <a:chOff x="8318501" y="1968500"/>
          <a:chExt cx="1248834" cy="448266"/>
        </a:xfrm>
      </xdr:grpSpPr>
      <xdr:grpSp>
        <xdr:nvGrpSpPr>
          <xdr:cNvPr id="3501772" name="Group 42">
            <a:extLst>
              <a:ext uri="{FF2B5EF4-FFF2-40B4-BE49-F238E27FC236}">
                <a16:creationId xmlns:a16="http://schemas.microsoft.com/office/drawing/2014/main" id="{00000000-0008-0000-0B00-0000CC6E3500}"/>
              </a:ext>
            </a:extLst>
          </xdr:cNvPr>
          <xdr:cNvGrpSpPr>
            <a:grpSpLocks/>
          </xdr:cNvGrpSpPr>
        </xdr:nvGrpSpPr>
        <xdr:grpSpPr bwMode="auto">
          <a:xfrm>
            <a:off x="8318501" y="1968500"/>
            <a:ext cx="1248834" cy="448266"/>
            <a:chOff x="1057275" y="546472"/>
            <a:chExt cx="657226" cy="535871"/>
          </a:xfrm>
        </xdr:grpSpPr>
        <xdr:grpSp>
          <xdr:nvGrpSpPr>
            <xdr:cNvPr id="3501774" name="Group 119">
              <a:extLst>
                <a:ext uri="{FF2B5EF4-FFF2-40B4-BE49-F238E27FC236}">
                  <a16:creationId xmlns:a16="http://schemas.microsoft.com/office/drawing/2014/main" id="{00000000-0008-0000-0B00-0000CE6E35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57275" y="546472"/>
              <a:ext cx="657226" cy="535871"/>
              <a:chOff x="1127" y="1713"/>
              <a:chExt cx="852" cy="620"/>
            </a:xfrm>
          </xdr:grpSpPr>
          <xdr:sp macro="" textlink="">
            <xdr:nvSpPr>
              <xdr:cNvPr id="3501776" name="Freeform 120">
                <a:extLst>
                  <a:ext uri="{FF2B5EF4-FFF2-40B4-BE49-F238E27FC236}">
                    <a16:creationId xmlns:a16="http://schemas.microsoft.com/office/drawing/2014/main" id="{00000000-0008-0000-0B00-0000D0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7" y="1713"/>
                <a:ext cx="852" cy="522"/>
              </a:xfrm>
              <a:custGeom>
                <a:avLst/>
                <a:gdLst>
                  <a:gd name="T0" fmla="*/ 0 w 4610"/>
                  <a:gd name="T1" fmla="*/ 17 h 1258"/>
                  <a:gd name="T2" fmla="*/ 0 w 4610"/>
                  <a:gd name="T3" fmla="*/ 17 h 1258"/>
                  <a:gd name="T4" fmla="*/ 0 w 4610"/>
                  <a:gd name="T5" fmla="*/ 17 h 1258"/>
                  <a:gd name="T6" fmla="*/ 0 w 4610"/>
                  <a:gd name="T7" fmla="*/ 17 h 1258"/>
                  <a:gd name="T8" fmla="*/ 0 w 4610"/>
                  <a:gd name="T9" fmla="*/ 17 h 1258"/>
                  <a:gd name="T10" fmla="*/ 1 w 4610"/>
                  <a:gd name="T11" fmla="*/ 17 h 1258"/>
                  <a:gd name="T12" fmla="*/ 1 w 4610"/>
                  <a:gd name="T13" fmla="*/ 16 h 1258"/>
                  <a:gd name="T14" fmla="*/ 1 w 4610"/>
                  <a:gd name="T15" fmla="*/ 16 h 1258"/>
                  <a:gd name="T16" fmla="*/ 1 w 4610"/>
                  <a:gd name="T17" fmla="*/ 16 h 1258"/>
                  <a:gd name="T18" fmla="*/ 1 w 4610"/>
                  <a:gd name="T19" fmla="*/ 15 h 1258"/>
                  <a:gd name="T20" fmla="*/ 1 w 4610"/>
                  <a:gd name="T21" fmla="*/ 15 h 1258"/>
                  <a:gd name="T22" fmla="*/ 1 w 4610"/>
                  <a:gd name="T23" fmla="*/ 14 h 1258"/>
                  <a:gd name="T24" fmla="*/ 1 w 4610"/>
                  <a:gd name="T25" fmla="*/ 14 h 1258"/>
                  <a:gd name="T26" fmla="*/ 1 w 4610"/>
                  <a:gd name="T27" fmla="*/ 12 h 1258"/>
                  <a:gd name="T28" fmla="*/ 1 w 4610"/>
                  <a:gd name="T29" fmla="*/ 12 h 1258"/>
                  <a:gd name="T30" fmla="*/ 1 w 4610"/>
                  <a:gd name="T31" fmla="*/ 11 h 1258"/>
                  <a:gd name="T32" fmla="*/ 2 w 4610"/>
                  <a:gd name="T33" fmla="*/ 10 h 1258"/>
                  <a:gd name="T34" fmla="*/ 2 w 4610"/>
                  <a:gd name="T35" fmla="*/ 8 h 1258"/>
                  <a:gd name="T36" fmla="*/ 2 w 4610"/>
                  <a:gd name="T37" fmla="*/ 7 h 1258"/>
                  <a:gd name="T38" fmla="*/ 2 w 4610"/>
                  <a:gd name="T39" fmla="*/ 6 h 1258"/>
                  <a:gd name="T40" fmla="*/ 2 w 4610"/>
                  <a:gd name="T41" fmla="*/ 4 h 1258"/>
                  <a:gd name="T42" fmla="*/ 2 w 4610"/>
                  <a:gd name="T43" fmla="*/ 3 h 1258"/>
                  <a:gd name="T44" fmla="*/ 2 w 4610"/>
                  <a:gd name="T45" fmla="*/ 2 h 1258"/>
                  <a:gd name="T46" fmla="*/ 2 w 4610"/>
                  <a:gd name="T47" fmla="*/ 1 h 1258"/>
                  <a:gd name="T48" fmla="*/ 2 w 4610"/>
                  <a:gd name="T49" fmla="*/ 0 h 1258"/>
                  <a:gd name="T50" fmla="*/ 3 w 4610"/>
                  <a:gd name="T51" fmla="*/ 0 h 1258"/>
                  <a:gd name="T52" fmla="*/ 3 w 4610"/>
                  <a:gd name="T53" fmla="*/ 0 h 1258"/>
                  <a:gd name="T54" fmla="*/ 3 w 4610"/>
                  <a:gd name="T55" fmla="*/ 0 h 1258"/>
                  <a:gd name="T56" fmla="*/ 3 w 4610"/>
                  <a:gd name="T57" fmla="*/ 0 h 1258"/>
                  <a:gd name="T58" fmla="*/ 3 w 4610"/>
                  <a:gd name="T59" fmla="*/ 1 h 1258"/>
                  <a:gd name="T60" fmla="*/ 3 w 4610"/>
                  <a:gd name="T61" fmla="*/ 2 h 1258"/>
                  <a:gd name="T62" fmla="*/ 3 w 4610"/>
                  <a:gd name="T63" fmla="*/ 3 h 1258"/>
                  <a:gd name="T64" fmla="*/ 3 w 4610"/>
                  <a:gd name="T65" fmla="*/ 4 h 1258"/>
                  <a:gd name="T66" fmla="*/ 3 w 4610"/>
                  <a:gd name="T67" fmla="*/ 5 h 1258"/>
                  <a:gd name="T68" fmla="*/ 4 w 4610"/>
                  <a:gd name="T69" fmla="*/ 7 h 1258"/>
                  <a:gd name="T70" fmla="*/ 4 w 4610"/>
                  <a:gd name="T71" fmla="*/ 8 h 1258"/>
                  <a:gd name="T72" fmla="*/ 4 w 4610"/>
                  <a:gd name="T73" fmla="*/ 9 h 1258"/>
                  <a:gd name="T74" fmla="*/ 4 w 4610"/>
                  <a:gd name="T75" fmla="*/ 10 h 1258"/>
                  <a:gd name="T76" fmla="*/ 4 w 4610"/>
                  <a:gd name="T77" fmla="*/ 12 h 1258"/>
                  <a:gd name="T78" fmla="*/ 4 w 4610"/>
                  <a:gd name="T79" fmla="*/ 12 h 1258"/>
                  <a:gd name="T80" fmla="*/ 4 w 4610"/>
                  <a:gd name="T81" fmla="*/ 13 h 1258"/>
                  <a:gd name="T82" fmla="*/ 4 w 4610"/>
                  <a:gd name="T83" fmla="*/ 14 h 1258"/>
                  <a:gd name="T84" fmla="*/ 4 w 4610"/>
                  <a:gd name="T85" fmla="*/ 15 h 1258"/>
                  <a:gd name="T86" fmla="*/ 4 w 4610"/>
                  <a:gd name="T87" fmla="*/ 15 h 1258"/>
                  <a:gd name="T88" fmla="*/ 5 w 4610"/>
                  <a:gd name="T89" fmla="*/ 15 h 1258"/>
                  <a:gd name="T90" fmla="*/ 5 w 4610"/>
                  <a:gd name="T91" fmla="*/ 16 h 1258"/>
                  <a:gd name="T92" fmla="*/ 5 w 4610"/>
                  <a:gd name="T93" fmla="*/ 16 h 1258"/>
                  <a:gd name="T94" fmla="*/ 5 w 4610"/>
                  <a:gd name="T95" fmla="*/ 17 h 1258"/>
                  <a:gd name="T96" fmla="*/ 5 w 4610"/>
                  <a:gd name="T97" fmla="*/ 17 h 1258"/>
                  <a:gd name="T98" fmla="*/ 5 w 4610"/>
                  <a:gd name="T99" fmla="*/ 17 h 1258"/>
                  <a:gd name="T100" fmla="*/ 5 w 4610"/>
                  <a:gd name="T101" fmla="*/ 17 h 1258"/>
                  <a:gd name="T102" fmla="*/ 5 w 4610"/>
                  <a:gd name="T103" fmla="*/ 17 h 1258"/>
                  <a:gd name="T104" fmla="*/ 5 w 4610"/>
                  <a:gd name="T105" fmla="*/ 17 h 1258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0" t="0" r="r" b="b"/>
                <a:pathLst>
                  <a:path w="4610" h="1258">
                    <a:moveTo>
                      <a:pt x="0" y="1258"/>
                    </a:moveTo>
                    <a:lnTo>
                      <a:pt x="70" y="1258"/>
                    </a:lnTo>
                    <a:lnTo>
                      <a:pt x="163" y="1258"/>
                    </a:lnTo>
                    <a:lnTo>
                      <a:pt x="256" y="1258"/>
                    </a:lnTo>
                    <a:lnTo>
                      <a:pt x="349" y="1240"/>
                    </a:lnTo>
                    <a:lnTo>
                      <a:pt x="419" y="1240"/>
                    </a:lnTo>
                    <a:lnTo>
                      <a:pt x="512" y="1222"/>
                    </a:lnTo>
                    <a:lnTo>
                      <a:pt x="605" y="1204"/>
                    </a:lnTo>
                    <a:lnTo>
                      <a:pt x="698" y="1186"/>
                    </a:lnTo>
                    <a:lnTo>
                      <a:pt x="792" y="1150"/>
                    </a:lnTo>
                    <a:lnTo>
                      <a:pt x="885" y="1114"/>
                    </a:lnTo>
                    <a:lnTo>
                      <a:pt x="955" y="1078"/>
                    </a:lnTo>
                    <a:lnTo>
                      <a:pt x="1048" y="1024"/>
                    </a:lnTo>
                    <a:lnTo>
                      <a:pt x="1141" y="952"/>
                    </a:lnTo>
                    <a:lnTo>
                      <a:pt x="1234" y="880"/>
                    </a:lnTo>
                    <a:lnTo>
                      <a:pt x="1327" y="809"/>
                    </a:lnTo>
                    <a:lnTo>
                      <a:pt x="1397" y="719"/>
                    </a:lnTo>
                    <a:lnTo>
                      <a:pt x="1490" y="629"/>
                    </a:lnTo>
                    <a:lnTo>
                      <a:pt x="1583" y="521"/>
                    </a:lnTo>
                    <a:lnTo>
                      <a:pt x="1676" y="431"/>
                    </a:lnTo>
                    <a:lnTo>
                      <a:pt x="1770" y="324"/>
                    </a:lnTo>
                    <a:lnTo>
                      <a:pt x="1839" y="234"/>
                    </a:lnTo>
                    <a:lnTo>
                      <a:pt x="1933" y="162"/>
                    </a:lnTo>
                    <a:lnTo>
                      <a:pt x="2026" y="90"/>
                    </a:lnTo>
                    <a:lnTo>
                      <a:pt x="2119" y="36"/>
                    </a:lnTo>
                    <a:lnTo>
                      <a:pt x="2212" y="0"/>
                    </a:lnTo>
                    <a:lnTo>
                      <a:pt x="2305" y="0"/>
                    </a:lnTo>
                    <a:lnTo>
                      <a:pt x="2375" y="0"/>
                    </a:lnTo>
                    <a:lnTo>
                      <a:pt x="2468" y="36"/>
                    </a:lnTo>
                    <a:lnTo>
                      <a:pt x="2561" y="72"/>
                    </a:lnTo>
                    <a:lnTo>
                      <a:pt x="2654" y="144"/>
                    </a:lnTo>
                    <a:lnTo>
                      <a:pt x="2724" y="216"/>
                    </a:lnTo>
                    <a:lnTo>
                      <a:pt x="2817" y="306"/>
                    </a:lnTo>
                    <a:lnTo>
                      <a:pt x="2910" y="413"/>
                    </a:lnTo>
                    <a:lnTo>
                      <a:pt x="3004" y="503"/>
                    </a:lnTo>
                    <a:lnTo>
                      <a:pt x="3097" y="611"/>
                    </a:lnTo>
                    <a:lnTo>
                      <a:pt x="3190" y="701"/>
                    </a:lnTo>
                    <a:lnTo>
                      <a:pt x="3260" y="791"/>
                    </a:lnTo>
                    <a:lnTo>
                      <a:pt x="3353" y="863"/>
                    </a:lnTo>
                    <a:lnTo>
                      <a:pt x="3446" y="934"/>
                    </a:lnTo>
                    <a:lnTo>
                      <a:pt x="3539" y="1006"/>
                    </a:lnTo>
                    <a:lnTo>
                      <a:pt x="3632" y="1060"/>
                    </a:lnTo>
                    <a:lnTo>
                      <a:pt x="3702" y="1114"/>
                    </a:lnTo>
                    <a:lnTo>
                      <a:pt x="3795" y="1150"/>
                    </a:lnTo>
                    <a:lnTo>
                      <a:pt x="3888" y="1168"/>
                    </a:lnTo>
                    <a:lnTo>
                      <a:pt x="3982" y="1204"/>
                    </a:lnTo>
                    <a:lnTo>
                      <a:pt x="4075" y="1222"/>
                    </a:lnTo>
                    <a:lnTo>
                      <a:pt x="4145" y="1240"/>
                    </a:lnTo>
                    <a:lnTo>
                      <a:pt x="4238" y="1240"/>
                    </a:lnTo>
                    <a:lnTo>
                      <a:pt x="4331" y="1258"/>
                    </a:lnTo>
                    <a:lnTo>
                      <a:pt x="4424" y="1258"/>
                    </a:lnTo>
                    <a:lnTo>
                      <a:pt x="4517" y="1258"/>
                    </a:lnTo>
                    <a:lnTo>
                      <a:pt x="4610" y="1258"/>
                    </a:lnTo>
                  </a:path>
                </a:pathLst>
              </a:custGeom>
              <a:solidFill>
                <a:srgbClr val="00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333399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77" name="Rectangle 121">
                <a:extLst>
                  <a:ext uri="{FF2B5EF4-FFF2-40B4-BE49-F238E27FC236}">
                    <a16:creationId xmlns:a16="http://schemas.microsoft.com/office/drawing/2014/main" id="{00000000-0008-0000-0B00-0000D16E35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29" y="1776"/>
                <a:ext cx="850" cy="4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01778" name="Freeform 122">
                <a:extLst>
                  <a:ext uri="{FF2B5EF4-FFF2-40B4-BE49-F238E27FC236}">
                    <a16:creationId xmlns:a16="http://schemas.microsoft.com/office/drawing/2014/main" id="{00000000-0008-0000-0B00-0000D26E35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12" y="1978"/>
                <a:ext cx="216" cy="258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6 h 287"/>
                  <a:gd name="T4" fmla="*/ 0 w 956"/>
                  <a:gd name="T5" fmla="*/ 22 h 287"/>
                  <a:gd name="T6" fmla="*/ 1 w 956"/>
                  <a:gd name="T7" fmla="*/ 34 h 287"/>
                  <a:gd name="T8" fmla="*/ 2 w 956"/>
                  <a:gd name="T9" fmla="*/ 41 h 287"/>
                  <a:gd name="T10" fmla="*/ 2 w 956"/>
                  <a:gd name="T11" fmla="*/ 45 h 287"/>
                  <a:gd name="T12" fmla="*/ 0 w 956"/>
                  <a:gd name="T13" fmla="*/ 45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000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50" name="Text Box 123">
                <a:extLst>
                  <a:ext uri="{FF2B5EF4-FFF2-40B4-BE49-F238E27FC236}">
                    <a16:creationId xmlns:a16="http://schemas.microsoft.com/office/drawing/2014/main" id="{00000000-0008-0000-0B00-00003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14" y="2189"/>
                <a:ext cx="177" cy="1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1200" b="1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x</a:t>
                </a:r>
                <a:endParaRPr lang="en-GB" sz="2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2600"/>
                  </a:lnSpc>
                  <a:defRPr sz="1000"/>
                </a:pPr>
                <a:endParaRPr lang="en-GB" sz="2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00000000-0008-0000-0B00-00002E000000}"/>
                </a:ext>
              </a:extLst>
            </xdr:cNvPr>
            <xdr:cNvSpPr txBox="1"/>
          </xdr:nvSpPr>
          <xdr:spPr>
            <a:xfrm>
              <a:off x="1505384" y="742522"/>
              <a:ext cx="170708" cy="18298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1200"/>
                <a:t>α</a:t>
              </a:r>
              <a:endParaRPr lang="en-GB" sz="12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0B00-00002C000000}"/>
              </a:ext>
            </a:extLst>
          </xdr:cNvPr>
          <xdr:cNvSpPr txBox="1"/>
        </xdr:nvSpPr>
        <xdr:spPr>
          <a:xfrm>
            <a:off x="8740185" y="2034100"/>
            <a:ext cx="324372" cy="27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2000"/>
              <a:t>p</a:t>
            </a:r>
          </a:p>
        </xdr:txBody>
      </xdr:sp>
    </xdr:grpSp>
    <xdr:clientData/>
  </xdr:twoCellAnchor>
  <xdr:twoCellAnchor>
    <xdr:from>
      <xdr:col>5</xdr:col>
      <xdr:colOff>67732</xdr:colOff>
      <xdr:row>11</xdr:row>
      <xdr:rowOff>105835</xdr:rowOff>
    </xdr:from>
    <xdr:to>
      <xdr:col>5</xdr:col>
      <xdr:colOff>296333</xdr:colOff>
      <xdr:row>14</xdr:row>
      <xdr:rowOff>0</xdr:rowOff>
    </xdr:to>
    <xdr:sp macro="" textlink="">
      <xdr:nvSpPr>
        <xdr:cNvPr id="51" name="Right Brace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/>
      </xdr:nvSpPr>
      <xdr:spPr>
        <a:xfrm>
          <a:off x="8820149" y="5545668"/>
          <a:ext cx="228601" cy="2698749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0</xdr:col>
      <xdr:colOff>391583</xdr:colOff>
      <xdr:row>53</xdr:row>
      <xdr:rowOff>10584</xdr:rowOff>
    </xdr:from>
    <xdr:to>
      <xdr:col>4</xdr:col>
      <xdr:colOff>635000</xdr:colOff>
      <xdr:row>86</xdr:row>
      <xdr:rowOff>52916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ontent Placeholder 2">
              <a:extLst>
                <a:ext uri="{FF2B5EF4-FFF2-40B4-BE49-F238E27FC236}">
                  <a16:creationId xmlns:a16="http://schemas.microsoft.com/office/drawing/2014/main" id="{00000000-0008-0000-0B00-000025000000}"/>
                </a:ext>
              </a:extLst>
            </xdr:cNvPr>
            <xdr:cNvSpPr>
              <a:spLocks noGrp="1"/>
            </xdr:cNvSpPr>
          </xdr:nvSpPr>
          <xdr:spPr>
            <a:xfrm>
              <a:off x="391583" y="17208501"/>
              <a:ext cx="7662334" cy="5281082"/>
            </a:xfrm>
            <a:prstGeom prst="rect">
              <a:avLst/>
            </a:prstGeom>
          </xdr:spPr>
          <xdr:txBody>
            <a:bodyPr vert="horz" wrap="square" lIns="91440" tIns="45720" rIns="91440" bIns="45720" rtlCol="0">
              <a:noAutofit/>
            </a:bodyPr>
            <a:lstStyle>
              <a:lvl1pPr marL="342900" indent="-3429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32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742950" indent="-28575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»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justLow" rtl="1">
                <a:buNone/>
              </a:pPr>
              <a:r>
                <a:rPr lang="fa-IR" sz="2400" b="1">
                  <a:solidFill>
                    <a:srgbClr val="002060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cs typeface="B Kamran" panose="00000400000000000000" pitchFamily="2" charset="-78"/>
                </a:rPr>
                <a:t>مثال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: برای مقایسه دو نوع علوفه، دامداری به </a:t>
              </a:r>
              <a:r>
                <a:rPr lang="fa-IR" sz="2400">
                  <a:solidFill>
                    <a:srgbClr val="C00000"/>
                  </a:solidFill>
                  <a:cs typeface="B Kamran" panose="00000400000000000000" pitchFamily="2" charset="-78"/>
                </a:rPr>
                <a:t>10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 گاو علوفۀ نوع اول و به </a:t>
              </a:r>
              <a:r>
                <a:rPr lang="fa-IR" sz="2400">
                  <a:solidFill>
                    <a:srgbClr val="C00000"/>
                  </a:solidFill>
                  <a:cs typeface="B Kamran" panose="00000400000000000000" pitchFamily="2" charset="-78"/>
                </a:rPr>
                <a:t>14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 گاو علوفۀ نوع دوم می دهد. پس از 6 ماه اضافه وزن ها را محاسبه می کند.</a:t>
              </a:r>
            </a:p>
            <a:p>
              <a:pPr algn="justLow" rtl="1"/>
              <a:r>
                <a:rPr lang="fa-IR" sz="2000">
                  <a:solidFill>
                    <a:srgbClr val="002060"/>
                  </a:solidFill>
                  <a:cs typeface="B Kamran" panose="00000400000000000000" pitchFamily="2" charset="-78"/>
                </a:rPr>
                <a:t>اضافه وزن تغذیه در علوفه نوع اول: 21، 26، 18، 22، 21، 19، 17، 18، 22، 19</a:t>
              </a:r>
            </a:p>
            <a:p>
              <a:pPr algn="justLow" rtl="1"/>
              <a:r>
                <a:rPr lang="fa-IR" sz="2000">
                  <a:solidFill>
                    <a:srgbClr val="002060"/>
                  </a:solidFill>
                  <a:cs typeface="B Kamran" panose="00000400000000000000" pitchFamily="2" charset="-78"/>
                </a:rPr>
                <a:t>اضافه وزن تغذیه در علوفه نوع دوم: 19، 20، 18، 22، 17، 15، 14، 18، 17، 21، 18، 21، 18، 17</a:t>
              </a:r>
            </a:p>
            <a:p>
              <a:pPr algn="justLow" rtl="1"/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واریانس های اضافه وزن با دو نوع علوفه برابر 7 می باشد. با فرض نرمال بودن، در سطح آلفای 0.01 آیا می توان ادعا کرد که علوفه نوع اول حداقل به خوبی علوفه نوع دوم است؟</a:t>
              </a:r>
            </a:p>
            <a:p>
              <a14:m>
                <m:oMath xmlns:m="http://schemas.openxmlformats.org/officeDocument/2006/math">
                  <m:sSub>
                    <m:sSubPr>
                      <m:ctrlPr>
                        <a:rPr lang="en-GB" sz="16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acc>
                        <m:accPr>
                          <m:chr m:val="̅"/>
                          <m:ctrlPr>
                            <a:rPr lang="en-GB" sz="1600" i="1">
                              <a:latin typeface="Cambria Math" panose="02040503050406030204" pitchFamily="18" charset="0"/>
                            </a:rPr>
                          </m:ctrlPr>
                        </m:accPr>
                        <m:e>
                          <m:r>
                            <a:rPr lang="en-GB" sz="1600" i="1">
                              <a:latin typeface="Cambria Math"/>
                            </a:rPr>
                            <m:t>𝑋</m:t>
                          </m:r>
                        </m:e>
                      </m:acc>
                    </m:e>
                    <m:sub>
                      <m:r>
                        <a:rPr lang="en-GB" sz="1600" i="1">
                          <a:latin typeface="Cambria Math"/>
                        </a:rPr>
                        <m:t>1</m:t>
                      </m:r>
                    </m:sub>
                  </m:sSub>
                </m:oMath>
              </a14:m>
              <a:r>
                <a:rPr lang="en-GB" sz="1600">
                  <a:cs typeface="B Kamran" panose="00000400000000000000" pitchFamily="2" charset="-78"/>
                </a:rPr>
                <a:t>=20.3	n</a:t>
              </a:r>
              <a:r>
                <a:rPr lang="en-GB" sz="1600" baseline="-25000">
                  <a:cs typeface="B Kamran" panose="00000400000000000000" pitchFamily="2" charset="-78"/>
                </a:rPr>
                <a:t>1 </a:t>
              </a:r>
              <a:r>
                <a:rPr lang="en-GB" sz="1600">
                  <a:cs typeface="B Kamran" panose="00000400000000000000" pitchFamily="2" charset="-78"/>
                </a:rPr>
                <a:t>=10		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</a:t>
              </a:r>
              <a:r>
                <a:rPr lang="en-GB" sz="16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1</a:t>
              </a:r>
              <a:r>
                <a:rPr lang="en-GB" sz="16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 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=7		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6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0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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</a:p>
            <a:p>
              <a14:m>
                <m:oMath xmlns:m="http://schemas.openxmlformats.org/officeDocument/2006/math">
                  <m:sSub>
                    <m:sSubPr>
                      <m:ctrlPr>
                        <a:rPr lang="en-GB" sz="16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acc>
                        <m:accPr>
                          <m:chr m:val="̅"/>
                          <m:ctrlPr>
                            <a:rPr lang="en-GB" sz="1600" i="1">
                              <a:latin typeface="Cambria Math" panose="02040503050406030204" pitchFamily="18" charset="0"/>
                            </a:rPr>
                          </m:ctrlPr>
                        </m:accPr>
                        <m:e>
                          <m:r>
                            <a:rPr lang="en-GB" sz="1600" i="1">
                              <a:latin typeface="Cambria Math"/>
                            </a:rPr>
                            <m:t>𝑋</m:t>
                          </m:r>
                        </m:e>
                      </m:acc>
                    </m:e>
                    <m:sub>
                      <m:r>
                        <a:rPr lang="en-GB" sz="1600" i="1">
                          <a:latin typeface="Cambria Math"/>
                        </a:rPr>
                        <m:t>2</m:t>
                      </m:r>
                    </m:sub>
                  </m:sSub>
                </m:oMath>
              </a14:m>
              <a:r>
                <a:rPr lang="en-GB" sz="1600">
                  <a:cs typeface="B Kamran" panose="00000400000000000000" pitchFamily="2" charset="-78"/>
                </a:rPr>
                <a:t>=18.214	n</a:t>
              </a:r>
              <a:r>
                <a:rPr lang="en-GB" sz="1600" baseline="-25000">
                  <a:cs typeface="B Kamran" panose="00000400000000000000" pitchFamily="2" charset="-78"/>
                </a:rPr>
                <a:t>2 </a:t>
              </a:r>
              <a:r>
                <a:rPr lang="en-GB" sz="1600">
                  <a:cs typeface="B Kamran" panose="00000400000000000000" pitchFamily="2" charset="-78"/>
                </a:rPr>
                <a:t>=14		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</a:t>
              </a:r>
              <a:r>
                <a:rPr lang="en-GB" sz="16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6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 =7	 </a:t>
              </a:r>
              <a:r>
                <a:rPr lang="en-GB" sz="1600">
                  <a:cs typeface="B Kamran" panose="00000400000000000000" pitchFamily="2" charset="-78"/>
                </a:rPr>
                <a:t>	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6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A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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  <a:endParaRPr lang="ar-SA" sz="1600" baseline="-18000">
                <a:solidFill>
                  <a:srgbClr val="002060"/>
                </a:solidFill>
                <a:cs typeface="B Kamran" panose="00000400000000000000" pitchFamily="2" charset="-78"/>
              </a:endParaRPr>
            </a:p>
            <a:p>
              <a:r>
                <a:rPr lang="el-GR" sz="1600">
                  <a:cs typeface="B Kamran" panose="00000400000000000000" pitchFamily="2" charset="-78"/>
                </a:rPr>
                <a:t>α</a:t>
              </a:r>
              <a:r>
                <a:rPr lang="en-GB" sz="1600">
                  <a:cs typeface="B Kamran" panose="00000400000000000000" pitchFamily="2" charset="-78"/>
                </a:rPr>
                <a:t>=0.01		Z</a:t>
              </a:r>
              <a:r>
                <a:rPr lang="en-GB" sz="1600" baseline="-25000">
                  <a:cs typeface="B Kamran" panose="00000400000000000000" pitchFamily="2" charset="-78"/>
                </a:rPr>
                <a:t>0.01</a:t>
              </a:r>
              <a:r>
                <a:rPr lang="en-GB" sz="1600">
                  <a:cs typeface="B Kamran" panose="00000400000000000000" pitchFamily="2" charset="-78"/>
                </a:rPr>
                <a:t>=2.326</a:t>
              </a:r>
            </a:p>
            <a:p>
              <a14:m>
                <m:oMath xmlns:m="http://schemas.openxmlformats.org/officeDocument/2006/math">
                  <m:f>
                    <m:fPr>
                      <m:ctrlPr>
                        <a:rPr lang="en-GB" sz="18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acc>
                            <m:accPr>
                              <m:chr m:val="̅"/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accPr>
                            <m:e>
                              <m:r>
                                <a:rPr lang="en-GB" sz="1800" i="1">
                                  <a:latin typeface="Cambria Math"/>
                                </a:rPr>
                                <m:t>𝑋</m:t>
                              </m:r>
                            </m:e>
                          </m:acc>
                        </m:e>
                        <m:sub>
                          <m:r>
                            <a:rPr lang="en-GB" sz="1800">
                              <a:latin typeface="Cambria Math"/>
                            </a:rPr>
                            <m:t>1</m:t>
                          </m:r>
                        </m:sub>
                      </m:sSub>
                      <m:r>
                        <a:rPr lang="en-GB" sz="1800">
                          <a:latin typeface="Cambria Math"/>
                        </a:rPr>
                        <m:t>−</m:t>
                      </m:r>
                      <m:sSub>
                        <m:sSubPr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acc>
                            <m:accPr>
                              <m:chr m:val="̅"/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accPr>
                            <m:e>
                              <m:r>
                                <a:rPr lang="en-GB" sz="1800" i="1">
                                  <a:latin typeface="Cambria Math"/>
                                </a:rPr>
                                <m:t>𝑋</m:t>
                              </m:r>
                            </m:e>
                          </m:acc>
                        </m:e>
                        <m:sub>
                          <m:r>
                            <a:rPr lang="en-GB" sz="1800">
                              <a:latin typeface="Cambria Math"/>
                            </a:rPr>
                            <m:t>2</m:t>
                          </m:r>
                        </m:sub>
                      </m:sSub>
                    </m:num>
                    <m:den>
                      <m:rad>
                        <m:radPr>
                          <m:degHide m:val="on"/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bSup>
                                <m:sSubSupPr>
                                  <m:ctrlPr>
                                    <a:rPr lang="en-GB" sz="1800" i="1">
                                      <a:latin typeface="Cambria Math" panose="02040503050406030204" pitchFamily="18" charset="0"/>
                                    </a:rPr>
                                  </m:ctrlPr>
                                </m:sSubSupPr>
                                <m:e>
                                  <m:r>
                                    <a:rPr lang="en-GB" sz="1800" i="1">
                                      <a:latin typeface="Cambria Math"/>
                                    </a:rPr>
                                    <m:t>𝜎</m:t>
                                  </m:r>
                                </m:e>
                                <m:sub>
                                  <m:r>
                                    <a:rPr lang="en-GB" sz="1800">
                                      <a:latin typeface="Cambria Math"/>
                                    </a:rPr>
                                    <m:t>1</m:t>
                                  </m:r>
                                </m:sub>
                                <m:sup>
                                  <m:r>
                                    <a:rPr lang="en-GB" sz="1800">
                                      <a:latin typeface="Cambria Math"/>
                                    </a:rPr>
                                    <m:t>2</m:t>
                                  </m:r>
                                </m:sup>
                              </m:sSubSup>
                            </m:num>
                            <m:den>
                              <m:sSub>
                                <m:sSubPr>
                                  <m:ctrlPr>
                                    <a:rPr lang="en-GB" sz="18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GB" sz="1800" i="1">
                                      <a:latin typeface="Cambria Math"/>
                                    </a:rPr>
                                    <m:t>𝑛</m:t>
                                  </m:r>
                                </m:e>
                                <m:sub>
                                  <m:r>
                                    <a:rPr lang="en-GB" sz="1800">
                                      <a:latin typeface="Cambria Math"/>
                                    </a:rPr>
                                    <m:t>1</m:t>
                                  </m:r>
                                </m:sub>
                              </m:sSub>
                            </m:den>
                          </m:f>
                          <m:r>
                            <a:rPr lang="en-GB" sz="1800">
                              <a:latin typeface="Cambria Math"/>
                            </a:rPr>
                            <m:t>+</m:t>
                          </m:r>
                          <m:f>
                            <m:fPr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sSubSup>
                                <m:sSubSupPr>
                                  <m:ctrlPr>
                                    <a:rPr lang="en-GB" sz="1800" i="1">
                                      <a:latin typeface="Cambria Math" panose="02040503050406030204" pitchFamily="18" charset="0"/>
                                    </a:rPr>
                                  </m:ctrlPr>
                                </m:sSubSupPr>
                                <m:e>
                                  <m:r>
                                    <a:rPr lang="en-GB" sz="1800" i="1">
                                      <a:latin typeface="Cambria Math"/>
                                    </a:rPr>
                                    <m:t>𝜎</m:t>
                                  </m:r>
                                </m:e>
                                <m:sub>
                                  <m:r>
                                    <a:rPr lang="en-GB" sz="1800">
                                      <a:latin typeface="Cambria Math"/>
                                    </a:rPr>
                                    <m:t>2</m:t>
                                  </m:r>
                                </m:sub>
                                <m:sup>
                                  <m:r>
                                    <a:rPr lang="en-GB" sz="1800">
                                      <a:latin typeface="Cambria Math"/>
                                    </a:rPr>
                                    <m:t>2</m:t>
                                  </m:r>
                                </m:sup>
                              </m:sSubSup>
                            </m:num>
                            <m:den>
                              <m:sSub>
                                <m:sSubPr>
                                  <m:ctrlPr>
                                    <a:rPr lang="en-GB" sz="18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GB" sz="1800" i="1">
                                      <a:latin typeface="Cambria Math"/>
                                    </a:rPr>
                                    <m:t>𝑛</m:t>
                                  </m:r>
                                </m:e>
                                <m:sub>
                                  <m:r>
                                    <a:rPr lang="en-GB" sz="1800">
                                      <a:latin typeface="Cambria Math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rad>
                    </m:den>
                  </m:f>
                  <m:r>
                    <a:rPr lang="en-GB" sz="1800">
                      <a:latin typeface="Cambria Math"/>
                    </a:rPr>
                    <m:t>=</m:t>
                  </m:r>
                  <m:f>
                    <m:fPr>
                      <m:ctrlPr>
                        <a:rPr lang="en-GB" sz="18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GB" sz="1800" b="0" i="0">
                          <a:latin typeface="Cambria Math"/>
                        </a:rPr>
                        <m:t>20</m:t>
                      </m:r>
                      <m:r>
                        <a:rPr lang="en-GB" sz="1800" b="0" i="0">
                          <a:latin typeface="Cambria Math"/>
                        </a:rPr>
                        <m:t>.</m:t>
                      </m:r>
                      <m:r>
                        <a:rPr lang="en-GB" sz="1800" b="0" i="0">
                          <a:latin typeface="Cambria Math"/>
                        </a:rPr>
                        <m:t>3</m:t>
                      </m:r>
                      <m:r>
                        <a:rPr lang="en-GB" sz="1800">
                          <a:latin typeface="Cambria Math"/>
                        </a:rPr>
                        <m:t>−</m:t>
                      </m:r>
                      <m:r>
                        <a:rPr lang="en-GB" sz="1800" b="0" i="0">
                          <a:latin typeface="Cambria Math"/>
                        </a:rPr>
                        <m:t>18</m:t>
                      </m:r>
                      <m:r>
                        <a:rPr lang="en-GB" sz="1800" b="0" i="0">
                          <a:latin typeface="Cambria Math"/>
                        </a:rPr>
                        <m:t>.</m:t>
                      </m:r>
                      <m:r>
                        <a:rPr lang="en-GB" sz="1800" b="0" i="0">
                          <a:latin typeface="Cambria Math"/>
                        </a:rPr>
                        <m:t>214</m:t>
                      </m:r>
                    </m:num>
                    <m:den>
                      <m:rad>
                        <m:radPr>
                          <m:degHide m:val="on"/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1800" b="0" i="0">
                                  <a:latin typeface="Cambria Math"/>
                                </a:rPr>
                                <m:t>7</m:t>
                              </m:r>
                            </m:num>
                            <m:den>
                              <m:r>
                                <a:rPr lang="en-GB" sz="1800">
                                  <a:latin typeface="Cambria Math"/>
                                </a:rPr>
                                <m:t>1</m:t>
                              </m:r>
                              <m:r>
                                <a:rPr lang="en-GB" sz="1800" b="0" i="0">
                                  <a:latin typeface="Cambria Math"/>
                                </a:rPr>
                                <m:t>0</m:t>
                              </m:r>
                            </m:den>
                          </m:f>
                          <m:r>
                            <a:rPr lang="en-GB" sz="1800">
                              <a:latin typeface="Cambria Math"/>
                            </a:rPr>
                            <m:t>+</m:t>
                          </m:r>
                          <m:f>
                            <m:fPr>
                              <m:ctrlPr>
                                <a:rPr lang="en-GB" sz="18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1800" b="0" i="0">
                                  <a:latin typeface="Cambria Math"/>
                                </a:rPr>
                                <m:t>7</m:t>
                              </m:r>
                            </m:num>
                            <m:den>
                              <m:r>
                                <a:rPr lang="en-GB" sz="1800">
                                  <a:latin typeface="Cambria Math"/>
                                </a:rPr>
                                <m:t>1</m:t>
                              </m:r>
                              <m:r>
                                <a:rPr lang="en-GB" sz="1800" b="0" i="1">
                                  <a:latin typeface="Cambria Math"/>
                                </a:rPr>
                                <m:t>4</m:t>
                              </m:r>
                            </m:den>
                          </m:f>
                        </m:e>
                      </m:rad>
                    </m:den>
                  </m:f>
                  <m:r>
                    <a:rPr lang="en-GB" sz="1800" b="0" i="0">
                      <a:latin typeface="Cambria Math"/>
                    </a:rPr>
                    <m:t>=</m:t>
                  </m:r>
                  <m:r>
                    <a:rPr lang="en-GB" sz="1800" b="0" i="0">
                      <a:latin typeface="Cambria Math"/>
                    </a:rPr>
                    <m:t>1</m:t>
                  </m:r>
                  <m:r>
                    <a:rPr lang="en-GB" sz="1800" b="0" i="0">
                      <a:latin typeface="Cambria Math"/>
                    </a:rPr>
                    <m:t>.</m:t>
                  </m:r>
                  <m:r>
                    <a:rPr lang="en-GB" sz="1800" b="0" i="0">
                      <a:latin typeface="Cambria Math"/>
                    </a:rPr>
                    <m:t>904</m:t>
                  </m:r>
                </m:oMath>
              </a14:m>
              <a:r>
                <a:rPr lang="en-GB" sz="1600">
                  <a:cs typeface="B Kamran" panose="00000400000000000000" pitchFamily="2" charset="-78"/>
                </a:rPr>
                <a:t>	-2.326 </a:t>
              </a:r>
              <a:r>
                <a:rPr lang="en-GB" sz="1600">
                  <a:cs typeface="B Kamran" panose="00000400000000000000" pitchFamily="2" charset="-78"/>
                  <a:sym typeface="Symbol"/>
                </a:rPr>
                <a:t> 1.904</a:t>
              </a:r>
              <a:endParaRPr lang="en-GB" sz="2400">
                <a:cs typeface="B Kamran" panose="00000400000000000000" pitchFamily="2" charset="-78"/>
              </a:endParaRPr>
            </a:p>
            <a:p>
              <a:pPr marL="0" indent="0" algn="r" rtl="1">
                <a:buNone/>
              </a:pPr>
              <a:r>
                <a:rPr lang="en-GB" sz="2800">
                  <a:cs typeface="B Kamran" panose="00000400000000000000" pitchFamily="2" charset="-78"/>
                  <a:sym typeface="Wingdings" panose="05000000000000000000" pitchFamily="2" charset="2"/>
                </a:rPr>
                <a:t> </a:t>
              </a:r>
              <a:r>
                <a:rPr lang="fa-IR" sz="2800">
                  <a:cs typeface="B Kamran" panose="00000400000000000000" pitchFamily="2" charset="-78"/>
                  <a:sym typeface="Wingdings" panose="05000000000000000000" pitchFamily="2" charset="2"/>
                </a:rPr>
                <a:t> لذا در سطح 0.01 علوفه اول بهتر از دومی است. لذا </a:t>
              </a:r>
              <a:r>
                <a:rPr lang="en-GB" sz="1800">
                  <a:cs typeface="B Kamran" panose="00000400000000000000" pitchFamily="2" charset="-78"/>
                  <a:sym typeface="Wingdings" panose="05000000000000000000" pitchFamily="2" charset="2"/>
                </a:rPr>
                <a:t>H</a:t>
              </a:r>
              <a:r>
                <a:rPr lang="en-GB" sz="18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0</a:t>
              </a:r>
              <a:r>
                <a:rPr lang="fa-IR" sz="28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 </a:t>
              </a:r>
              <a:r>
                <a:rPr lang="fa-IR" sz="2800">
                  <a:cs typeface="B Kamran" panose="00000400000000000000" pitchFamily="2" charset="-78"/>
                  <a:sym typeface="Wingdings" panose="05000000000000000000" pitchFamily="2" charset="2"/>
                </a:rPr>
                <a:t>قبول میشود.</a:t>
              </a:r>
              <a:endParaRPr lang="en-GB" sz="2400">
                <a:cs typeface="B Kamran" panose="00000400000000000000" pitchFamily="2" charset="-78"/>
              </a:endParaRPr>
            </a:p>
          </xdr:txBody>
        </xdr:sp>
      </mc:Choice>
      <mc:Fallback xmlns="">
        <xdr:sp macro="" textlink="">
          <xdr:nvSpPr>
            <xdr:cNvPr id="37" name="Content Placeholder 2"/>
            <xdr:cNvSpPr>
              <a:spLocks xmlns:a="http://schemas.openxmlformats.org/drawingml/2006/main" noGrp="1"/>
            </xdr:cNvSpPr>
          </xdr:nvSpPr>
          <xdr:spPr>
            <a:xfrm xmlns:a="http://schemas.openxmlformats.org/drawingml/2006/main">
              <a:off x="391583" y="17208501"/>
              <a:ext cx="7662334" cy="5281082"/>
            </a:xfrm>
            <a:prstGeom xmlns:a="http://schemas.openxmlformats.org/drawingml/2006/main" prst="rect">
              <a:avLst/>
            </a:prstGeom>
          </xdr:spPr>
          <xdr:txBody>
            <a:bodyPr xmlns:a="http://schemas.openxmlformats.org/drawingml/2006/main" vert="horz" wrap="square" lIns="91440" tIns="45720" rIns="91440" bIns="45720" rtlCol="0">
              <a:noAutofit/>
            </a:bodyPr>
            <a:lstStyle xmlns:a="http://schemas.openxmlformats.org/drawingml/2006/main">
              <a:lvl1pPr marL="342900" indent="-3429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32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742950" indent="-28575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»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marL="0" indent="0" algn="justLow" rtl="1">
                <a:buNone/>
              </a:pPr>
              <a:r>
                <a:rPr lang="fa-IR" sz="2400" b="1">
                  <a:solidFill>
                    <a:srgbClr val="002060"/>
                  </a:solidFill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cs typeface="B Kamran" panose="00000400000000000000" pitchFamily="2" charset="-78"/>
                </a:rPr>
                <a:t>مثال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: برای مقایسه دو نوع علوفه، دامداری به </a:t>
              </a:r>
              <a:r>
                <a:rPr lang="fa-IR" sz="2400">
                  <a:solidFill>
                    <a:srgbClr val="C00000"/>
                  </a:solidFill>
                  <a:cs typeface="B Kamran" panose="00000400000000000000" pitchFamily="2" charset="-78"/>
                </a:rPr>
                <a:t>10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 گاو علوفۀ نوع اول و به </a:t>
              </a:r>
              <a:r>
                <a:rPr lang="fa-IR" sz="2400">
                  <a:solidFill>
                    <a:srgbClr val="C00000"/>
                  </a:solidFill>
                  <a:cs typeface="B Kamran" panose="00000400000000000000" pitchFamily="2" charset="-78"/>
                </a:rPr>
                <a:t>14</a:t>
              </a:r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 گاو علوفۀ نوع دوم می دهد. پس از 6 ماه اضافه وزن ها را محاسبه می کند.</a:t>
              </a:r>
            </a:p>
            <a:p xmlns:a="http://schemas.openxmlformats.org/drawingml/2006/main">
              <a:pPr algn="justLow" rtl="1"/>
              <a:r>
                <a:rPr lang="fa-IR" sz="2000">
                  <a:solidFill>
                    <a:srgbClr val="002060"/>
                  </a:solidFill>
                  <a:cs typeface="B Kamran" panose="00000400000000000000" pitchFamily="2" charset="-78"/>
                </a:rPr>
                <a:t>اضافه وزن تغذیه در علوفه نوع اول: 21، 26، 18، 22، 21، 19، 17، 18، 22، 19</a:t>
              </a:r>
            </a:p>
            <a:p xmlns:a="http://schemas.openxmlformats.org/drawingml/2006/main">
              <a:pPr algn="justLow" rtl="1"/>
              <a:r>
                <a:rPr lang="fa-IR" sz="2000">
                  <a:solidFill>
                    <a:srgbClr val="002060"/>
                  </a:solidFill>
                  <a:cs typeface="B Kamran" panose="00000400000000000000" pitchFamily="2" charset="-78"/>
                </a:rPr>
                <a:t>اضافه وزن تغذیه در علوفه نوع دوم: 19، 20، 18، 22، 17، 15، 14، 18، 17، 21، 18، 21، 18، 17</a:t>
              </a:r>
            </a:p>
            <a:p xmlns:a="http://schemas.openxmlformats.org/drawingml/2006/main">
              <a:pPr algn="justLow" rtl="1"/>
              <a:r>
                <a:rPr lang="fa-IR" sz="2400">
                  <a:solidFill>
                    <a:srgbClr val="002060"/>
                  </a:solidFill>
                  <a:cs typeface="B Kamran" panose="00000400000000000000" pitchFamily="2" charset="-78"/>
                </a:rPr>
                <a:t>واریانس های اضافه وزن با دو نوع علوفه برابر 7 می باشد. با فرض نرمال بودن، در سطح آلفای 0.01 آیا می توان ادعا کرد که علوفه نوع اول حداقل به خوبی علوفه نوع دوم است؟</a:t>
              </a:r>
            </a:p>
            <a:p xmlns:a="http://schemas.openxmlformats.org/drawingml/2006/main">
              <a:r>
                <a:rPr lang="en-GB" sz="1600" i="0">
                  <a:latin typeface="Cambria Math"/>
                </a:rPr>
                <a:t>𝑋 ̅_1</a:t>
              </a:r>
              <a:r>
                <a:rPr lang="en-GB" sz="1600">
                  <a:cs typeface="B Kamran" panose="00000400000000000000" pitchFamily="2" charset="-78"/>
                </a:rPr>
                <a:t>=20.3	n</a:t>
              </a:r>
              <a:r>
                <a:rPr lang="en-GB" sz="1600" baseline="-25000">
                  <a:cs typeface="B Kamran" panose="00000400000000000000" pitchFamily="2" charset="-78"/>
                </a:rPr>
                <a:t>1 </a:t>
              </a:r>
              <a:r>
                <a:rPr lang="en-GB" sz="1600">
                  <a:cs typeface="B Kamran" panose="00000400000000000000" pitchFamily="2" charset="-78"/>
                </a:rPr>
                <a:t>=10		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</a:t>
              </a:r>
              <a:r>
                <a:rPr lang="en-GB" sz="16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1</a:t>
              </a:r>
              <a:r>
                <a:rPr lang="en-GB" sz="16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 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=7		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6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0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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</a:p>
            <a:p xmlns:a="http://schemas.openxmlformats.org/drawingml/2006/main">
              <a:r>
                <a:rPr lang="en-GB" sz="1600" i="0">
                  <a:latin typeface="Cambria Math"/>
                </a:rPr>
                <a:t>𝑋 ̅_2</a:t>
              </a:r>
              <a:r>
                <a:rPr lang="en-GB" sz="1600">
                  <a:cs typeface="B Kamran" panose="00000400000000000000" pitchFamily="2" charset="-78"/>
                </a:rPr>
                <a:t>=18.214	n</a:t>
              </a:r>
              <a:r>
                <a:rPr lang="en-GB" sz="1600" baseline="-25000">
                  <a:cs typeface="B Kamran" panose="00000400000000000000" pitchFamily="2" charset="-78"/>
                </a:rPr>
                <a:t>2 </a:t>
              </a:r>
              <a:r>
                <a:rPr lang="en-GB" sz="1600">
                  <a:cs typeface="B Kamran" panose="00000400000000000000" pitchFamily="2" charset="-78"/>
                </a:rPr>
                <a:t>=14		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</a:t>
              </a:r>
              <a:r>
                <a:rPr lang="en-GB" sz="16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6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6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 =7	 </a:t>
              </a:r>
              <a:r>
                <a:rPr lang="en-GB" sz="1600">
                  <a:cs typeface="B Kamran" panose="00000400000000000000" pitchFamily="2" charset="-78"/>
                </a:rPr>
                <a:t>	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6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A</a:t>
              </a:r>
              <a:r>
                <a:rPr lang="it-IT" sz="16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</a:t>
              </a:r>
              <a:r>
                <a:rPr lang="en-GB" sz="16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6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6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  <a:endParaRPr lang="ar-SA" sz="1600" baseline="-18000">
                <a:solidFill>
                  <a:srgbClr val="002060"/>
                </a:solidFill>
                <a:cs typeface="B Kamran" panose="00000400000000000000" pitchFamily="2" charset="-78"/>
              </a:endParaRPr>
            </a:p>
            <a:p xmlns:a="http://schemas.openxmlformats.org/drawingml/2006/main">
              <a:r>
                <a:rPr lang="el-GR" sz="1600">
                  <a:cs typeface="B Kamran" panose="00000400000000000000" pitchFamily="2" charset="-78"/>
                </a:rPr>
                <a:t>α</a:t>
              </a:r>
              <a:r>
                <a:rPr lang="en-GB" sz="1600">
                  <a:cs typeface="B Kamran" panose="00000400000000000000" pitchFamily="2" charset="-78"/>
                </a:rPr>
                <a:t>=0.01		Z</a:t>
              </a:r>
              <a:r>
                <a:rPr lang="en-GB" sz="1600" baseline="-25000">
                  <a:cs typeface="B Kamran" panose="00000400000000000000" pitchFamily="2" charset="-78"/>
                </a:rPr>
                <a:t>0.01</a:t>
              </a:r>
              <a:r>
                <a:rPr lang="en-GB" sz="1600">
                  <a:cs typeface="B Kamran" panose="00000400000000000000" pitchFamily="2" charset="-78"/>
                </a:rPr>
                <a:t>=2.326</a:t>
              </a:r>
            </a:p>
            <a:p xmlns:a="http://schemas.openxmlformats.org/drawingml/2006/main">
              <a:r>
                <a:rPr lang="en-GB" sz="1800" i="0">
                  <a:latin typeface="Cambria Math"/>
                </a:rPr>
                <a:t>(𝑋 ̅_1−𝑋 ̅_2)/√((𝜎_1^2)/𝑛_1 +(𝜎_2^2)/𝑛_2 )=(</a:t>
              </a:r>
              <a:r>
                <a:rPr lang="en-GB" sz="1800" b="0" i="0">
                  <a:latin typeface="Cambria Math"/>
                </a:rPr>
                <a:t>20.3</a:t>
              </a:r>
              <a:r>
                <a:rPr lang="en-GB" sz="1800" i="0">
                  <a:latin typeface="Cambria Math"/>
                </a:rPr>
                <a:t>−</a:t>
              </a:r>
              <a:r>
                <a:rPr lang="en-GB" sz="1800" b="0" i="0">
                  <a:latin typeface="Cambria Math"/>
                </a:rPr>
                <a:t>18.214)/√(7/</a:t>
              </a:r>
              <a:r>
                <a:rPr lang="en-GB" sz="1800" i="0">
                  <a:latin typeface="Cambria Math"/>
                </a:rPr>
                <a:t>1</a:t>
              </a:r>
              <a:r>
                <a:rPr lang="en-GB" sz="1800" b="0" i="0">
                  <a:latin typeface="Cambria Math"/>
                </a:rPr>
                <a:t>0</a:t>
              </a:r>
              <a:r>
                <a:rPr lang="en-GB" sz="1800" i="0">
                  <a:latin typeface="Cambria Math"/>
                </a:rPr>
                <a:t>+</a:t>
              </a:r>
              <a:r>
                <a:rPr lang="en-GB" sz="1800" b="0" i="0">
                  <a:latin typeface="Cambria Math"/>
                </a:rPr>
                <a:t>7/</a:t>
              </a:r>
              <a:r>
                <a:rPr lang="en-GB" sz="1800" i="0">
                  <a:latin typeface="Cambria Math"/>
                </a:rPr>
                <a:t>1</a:t>
              </a:r>
              <a:r>
                <a:rPr lang="en-GB" sz="1800" b="0" i="0">
                  <a:latin typeface="Cambria Math"/>
                </a:rPr>
                <a:t>4)=1.904</a:t>
              </a:r>
              <a:r>
                <a:rPr lang="en-GB" sz="1600">
                  <a:cs typeface="B Kamran" panose="00000400000000000000" pitchFamily="2" charset="-78"/>
                </a:rPr>
                <a:t>	-2.326 </a:t>
              </a:r>
              <a:r>
                <a:rPr lang="en-GB" sz="1600">
                  <a:cs typeface="B Kamran" panose="00000400000000000000" pitchFamily="2" charset="-78"/>
                  <a:sym typeface="Symbol"/>
                </a:rPr>
                <a:t> 1.904</a:t>
              </a:r>
              <a:endParaRPr lang="en-GB" sz="2400">
                <a:cs typeface="B Kamran" panose="00000400000000000000" pitchFamily="2" charset="-78"/>
              </a:endParaRPr>
            </a:p>
            <a:p xmlns:a="http://schemas.openxmlformats.org/drawingml/2006/main">
              <a:pPr marL="0" indent="0" algn="r" rtl="1">
                <a:buNone/>
              </a:pPr>
              <a:r>
                <a:rPr lang="en-GB" sz="2800">
                  <a:cs typeface="B Kamran" panose="00000400000000000000" pitchFamily="2" charset="-78"/>
                  <a:sym typeface="Wingdings" panose="05000000000000000000" pitchFamily="2" charset="2"/>
                </a:rPr>
                <a:t> </a:t>
              </a:r>
              <a:r>
                <a:rPr lang="fa-IR" sz="2800">
                  <a:cs typeface="B Kamran" panose="00000400000000000000" pitchFamily="2" charset="-78"/>
                  <a:sym typeface="Wingdings" panose="05000000000000000000" pitchFamily="2" charset="2"/>
                </a:rPr>
                <a:t> لذا در سطح 0.01 علوفه اول بهتر از دومی است. لذا </a:t>
              </a:r>
              <a:r>
                <a:rPr lang="en-GB" sz="1800">
                  <a:cs typeface="B Kamran" panose="00000400000000000000" pitchFamily="2" charset="-78"/>
                  <a:sym typeface="Wingdings" panose="05000000000000000000" pitchFamily="2" charset="2"/>
                </a:rPr>
                <a:t>H</a:t>
              </a:r>
              <a:r>
                <a:rPr lang="en-GB" sz="18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0</a:t>
              </a:r>
              <a:r>
                <a:rPr lang="fa-IR" sz="28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 </a:t>
              </a:r>
              <a:r>
                <a:rPr lang="fa-IR" sz="2800">
                  <a:cs typeface="B Kamran" panose="00000400000000000000" pitchFamily="2" charset="-78"/>
                  <a:sym typeface="Wingdings" panose="05000000000000000000" pitchFamily="2" charset="2"/>
                </a:rPr>
                <a:t>قبول میشود.</a:t>
              </a:r>
              <a:endParaRPr lang="en-GB" sz="2400">
                <a:cs typeface="B Kamran" panose="00000400000000000000" pitchFamily="2" charset="-78"/>
              </a:endParaRPr>
            </a:p>
          </xdr:txBody>
        </xdr:sp>
      </mc:Fallback>
    </mc:AlternateContent>
    <xdr:clientData/>
  </xdr:twoCellAnchor>
  <xdr:twoCellAnchor editAs="oneCell">
    <xdr:from>
      <xdr:col>0</xdr:col>
      <xdr:colOff>28575</xdr:colOff>
      <xdr:row>110</xdr:row>
      <xdr:rowOff>123825</xdr:rowOff>
    </xdr:from>
    <xdr:to>
      <xdr:col>1</xdr:col>
      <xdr:colOff>1009650</xdr:colOff>
      <xdr:row>122</xdr:row>
      <xdr:rowOff>85725</xdr:rowOff>
    </xdr:to>
    <xdr:pic>
      <xdr:nvPicPr>
        <xdr:cNvPr id="3501768" name="Picture 1">
          <a:extLst>
            <a:ext uri="{FF2B5EF4-FFF2-40B4-BE49-F238E27FC236}">
              <a16:creationId xmlns:a16="http://schemas.microsoft.com/office/drawing/2014/main" id="{00000000-0008-0000-0B00-0000C86E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802975"/>
          <a:ext cx="37433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110</xdr:row>
      <xdr:rowOff>123825</xdr:rowOff>
    </xdr:from>
    <xdr:to>
      <xdr:col>4</xdr:col>
      <xdr:colOff>657225</xdr:colOff>
      <xdr:row>130</xdr:row>
      <xdr:rowOff>152400</xdr:rowOff>
    </xdr:to>
    <xdr:pic>
      <xdr:nvPicPr>
        <xdr:cNvPr id="3501769" name="Picture 3">
          <a:extLst>
            <a:ext uri="{FF2B5EF4-FFF2-40B4-BE49-F238E27FC236}">
              <a16:creationId xmlns:a16="http://schemas.microsoft.com/office/drawing/2014/main" id="{00000000-0008-0000-0B00-0000C96E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23802975"/>
          <a:ext cx="4181475" cy="326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99</xdr:row>
      <xdr:rowOff>123825</xdr:rowOff>
    </xdr:from>
    <xdr:to>
      <xdr:col>4</xdr:col>
      <xdr:colOff>733425</xdr:colOff>
      <xdr:row>104</xdr:row>
      <xdr:rowOff>95250</xdr:rowOff>
    </xdr:to>
    <xdr:pic>
      <xdr:nvPicPr>
        <xdr:cNvPr id="3501770" name="Picture 40">
          <a:extLst>
            <a:ext uri="{FF2B5EF4-FFF2-40B4-BE49-F238E27FC236}">
              <a16:creationId xmlns:a16="http://schemas.microsoft.com/office/drawing/2014/main" id="{00000000-0008-0000-0B00-0000CA6E3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1669375"/>
          <a:ext cx="4048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94</xdr:row>
      <xdr:rowOff>105833</xdr:rowOff>
    </xdr:from>
    <xdr:to>
      <xdr:col>4</xdr:col>
      <xdr:colOff>324513</xdr:colOff>
      <xdr:row>101</xdr:row>
      <xdr:rowOff>42333</xdr:rowOff>
    </xdr:to>
    <xdr:sp macro="" textlink="">
      <xdr:nvSpPr>
        <xdr:cNvPr id="5" name="Freefor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614583" y="20542250"/>
          <a:ext cx="1128847" cy="1121833"/>
        </a:xfrm>
        <a:custGeom>
          <a:avLst/>
          <a:gdLst>
            <a:gd name="connsiteX0" fmla="*/ 899584 w 1128847"/>
            <a:gd name="connsiteY0" fmla="*/ 0 h 1121833"/>
            <a:gd name="connsiteX1" fmla="*/ 1068917 w 1128847"/>
            <a:gd name="connsiteY1" fmla="*/ 433917 h 1121833"/>
            <a:gd name="connsiteX2" fmla="*/ 0 w 1128847"/>
            <a:gd name="connsiteY2" fmla="*/ 1121833 h 11218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28847" h="1121833">
              <a:moveTo>
                <a:pt x="899584" y="0"/>
              </a:moveTo>
              <a:cubicBezTo>
                <a:pt x="1059216" y="123472"/>
                <a:pt x="1218848" y="246945"/>
                <a:pt x="1068917" y="433917"/>
              </a:cubicBezTo>
              <a:cubicBezTo>
                <a:pt x="918986" y="620889"/>
                <a:pt x="459493" y="871361"/>
                <a:pt x="0" y="1121833"/>
              </a:cubicBezTo>
            </a:path>
          </a:pathLst>
        </a:custGeom>
        <a:noFill/>
        <a:ln>
          <a:tailEnd type="stealt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43</xdr:row>
      <xdr:rowOff>200025</xdr:rowOff>
    </xdr:from>
    <xdr:to>
      <xdr:col>7</xdr:col>
      <xdr:colOff>342900</xdr:colOff>
      <xdr:row>43</xdr:row>
      <xdr:rowOff>876300</xdr:rowOff>
    </xdr:to>
    <xdr:grpSp>
      <xdr:nvGrpSpPr>
        <xdr:cNvPr id="3572129" name="Group 11">
          <a:extLst>
            <a:ext uri="{FF2B5EF4-FFF2-40B4-BE49-F238E27FC236}">
              <a16:creationId xmlns:a16="http://schemas.microsoft.com/office/drawing/2014/main" id="{00000000-0008-0000-0C00-0000A1813600}"/>
            </a:ext>
          </a:extLst>
        </xdr:cNvPr>
        <xdr:cNvGrpSpPr>
          <a:grpSpLocks/>
        </xdr:cNvGrpSpPr>
      </xdr:nvGrpSpPr>
      <xdr:grpSpPr bwMode="auto">
        <a:xfrm>
          <a:off x="7547162" y="7887260"/>
          <a:ext cx="1457885" cy="676275"/>
          <a:chOff x="8318501" y="1968500"/>
          <a:chExt cx="1248834" cy="448266"/>
        </a:xfrm>
      </xdr:grpSpPr>
      <xdr:grpSp>
        <xdr:nvGrpSpPr>
          <xdr:cNvPr id="3572154" name="Group 4">
            <a:extLst>
              <a:ext uri="{FF2B5EF4-FFF2-40B4-BE49-F238E27FC236}">
                <a16:creationId xmlns:a16="http://schemas.microsoft.com/office/drawing/2014/main" id="{00000000-0008-0000-0C00-0000BA813600}"/>
              </a:ext>
            </a:extLst>
          </xdr:cNvPr>
          <xdr:cNvGrpSpPr>
            <a:grpSpLocks/>
          </xdr:cNvGrpSpPr>
        </xdr:nvGrpSpPr>
        <xdr:grpSpPr bwMode="auto">
          <a:xfrm>
            <a:off x="8318501" y="1968500"/>
            <a:ext cx="1248834" cy="448266"/>
            <a:chOff x="1057275" y="546472"/>
            <a:chExt cx="657226" cy="535871"/>
          </a:xfrm>
        </xdr:grpSpPr>
        <xdr:grpSp>
          <xdr:nvGrpSpPr>
            <xdr:cNvPr id="3572156" name="Group 119">
              <a:extLst>
                <a:ext uri="{FF2B5EF4-FFF2-40B4-BE49-F238E27FC236}">
                  <a16:creationId xmlns:a16="http://schemas.microsoft.com/office/drawing/2014/main" id="{00000000-0008-0000-0C00-0000BC8136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57275" y="546472"/>
              <a:ext cx="657226" cy="535871"/>
              <a:chOff x="1127" y="1713"/>
              <a:chExt cx="852" cy="620"/>
            </a:xfrm>
          </xdr:grpSpPr>
          <xdr:sp macro="" textlink="">
            <xdr:nvSpPr>
              <xdr:cNvPr id="3572158" name="Freeform 120">
                <a:extLst>
                  <a:ext uri="{FF2B5EF4-FFF2-40B4-BE49-F238E27FC236}">
                    <a16:creationId xmlns:a16="http://schemas.microsoft.com/office/drawing/2014/main" id="{00000000-0008-0000-0C00-0000BE8136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7" y="1713"/>
                <a:ext cx="852" cy="522"/>
              </a:xfrm>
              <a:custGeom>
                <a:avLst/>
                <a:gdLst>
                  <a:gd name="T0" fmla="*/ 0 w 4610"/>
                  <a:gd name="T1" fmla="*/ 17 h 1258"/>
                  <a:gd name="T2" fmla="*/ 0 w 4610"/>
                  <a:gd name="T3" fmla="*/ 17 h 1258"/>
                  <a:gd name="T4" fmla="*/ 0 w 4610"/>
                  <a:gd name="T5" fmla="*/ 17 h 1258"/>
                  <a:gd name="T6" fmla="*/ 0 w 4610"/>
                  <a:gd name="T7" fmla="*/ 17 h 1258"/>
                  <a:gd name="T8" fmla="*/ 0 w 4610"/>
                  <a:gd name="T9" fmla="*/ 17 h 1258"/>
                  <a:gd name="T10" fmla="*/ 1 w 4610"/>
                  <a:gd name="T11" fmla="*/ 17 h 1258"/>
                  <a:gd name="T12" fmla="*/ 1 w 4610"/>
                  <a:gd name="T13" fmla="*/ 16 h 1258"/>
                  <a:gd name="T14" fmla="*/ 1 w 4610"/>
                  <a:gd name="T15" fmla="*/ 16 h 1258"/>
                  <a:gd name="T16" fmla="*/ 1 w 4610"/>
                  <a:gd name="T17" fmla="*/ 16 h 1258"/>
                  <a:gd name="T18" fmla="*/ 1 w 4610"/>
                  <a:gd name="T19" fmla="*/ 15 h 1258"/>
                  <a:gd name="T20" fmla="*/ 1 w 4610"/>
                  <a:gd name="T21" fmla="*/ 15 h 1258"/>
                  <a:gd name="T22" fmla="*/ 1 w 4610"/>
                  <a:gd name="T23" fmla="*/ 14 h 1258"/>
                  <a:gd name="T24" fmla="*/ 1 w 4610"/>
                  <a:gd name="T25" fmla="*/ 14 h 1258"/>
                  <a:gd name="T26" fmla="*/ 1 w 4610"/>
                  <a:gd name="T27" fmla="*/ 12 h 1258"/>
                  <a:gd name="T28" fmla="*/ 1 w 4610"/>
                  <a:gd name="T29" fmla="*/ 12 h 1258"/>
                  <a:gd name="T30" fmla="*/ 1 w 4610"/>
                  <a:gd name="T31" fmla="*/ 11 h 1258"/>
                  <a:gd name="T32" fmla="*/ 2 w 4610"/>
                  <a:gd name="T33" fmla="*/ 10 h 1258"/>
                  <a:gd name="T34" fmla="*/ 2 w 4610"/>
                  <a:gd name="T35" fmla="*/ 8 h 1258"/>
                  <a:gd name="T36" fmla="*/ 2 w 4610"/>
                  <a:gd name="T37" fmla="*/ 7 h 1258"/>
                  <a:gd name="T38" fmla="*/ 2 w 4610"/>
                  <a:gd name="T39" fmla="*/ 6 h 1258"/>
                  <a:gd name="T40" fmla="*/ 2 w 4610"/>
                  <a:gd name="T41" fmla="*/ 4 h 1258"/>
                  <a:gd name="T42" fmla="*/ 2 w 4610"/>
                  <a:gd name="T43" fmla="*/ 3 h 1258"/>
                  <a:gd name="T44" fmla="*/ 2 w 4610"/>
                  <a:gd name="T45" fmla="*/ 2 h 1258"/>
                  <a:gd name="T46" fmla="*/ 2 w 4610"/>
                  <a:gd name="T47" fmla="*/ 1 h 1258"/>
                  <a:gd name="T48" fmla="*/ 2 w 4610"/>
                  <a:gd name="T49" fmla="*/ 0 h 1258"/>
                  <a:gd name="T50" fmla="*/ 3 w 4610"/>
                  <a:gd name="T51" fmla="*/ 0 h 1258"/>
                  <a:gd name="T52" fmla="*/ 3 w 4610"/>
                  <a:gd name="T53" fmla="*/ 0 h 1258"/>
                  <a:gd name="T54" fmla="*/ 3 w 4610"/>
                  <a:gd name="T55" fmla="*/ 0 h 1258"/>
                  <a:gd name="T56" fmla="*/ 3 w 4610"/>
                  <a:gd name="T57" fmla="*/ 0 h 1258"/>
                  <a:gd name="T58" fmla="*/ 3 w 4610"/>
                  <a:gd name="T59" fmla="*/ 1 h 1258"/>
                  <a:gd name="T60" fmla="*/ 3 w 4610"/>
                  <a:gd name="T61" fmla="*/ 2 h 1258"/>
                  <a:gd name="T62" fmla="*/ 3 w 4610"/>
                  <a:gd name="T63" fmla="*/ 3 h 1258"/>
                  <a:gd name="T64" fmla="*/ 3 w 4610"/>
                  <a:gd name="T65" fmla="*/ 4 h 1258"/>
                  <a:gd name="T66" fmla="*/ 3 w 4610"/>
                  <a:gd name="T67" fmla="*/ 5 h 1258"/>
                  <a:gd name="T68" fmla="*/ 4 w 4610"/>
                  <a:gd name="T69" fmla="*/ 7 h 1258"/>
                  <a:gd name="T70" fmla="*/ 4 w 4610"/>
                  <a:gd name="T71" fmla="*/ 8 h 1258"/>
                  <a:gd name="T72" fmla="*/ 4 w 4610"/>
                  <a:gd name="T73" fmla="*/ 9 h 1258"/>
                  <a:gd name="T74" fmla="*/ 4 w 4610"/>
                  <a:gd name="T75" fmla="*/ 10 h 1258"/>
                  <a:gd name="T76" fmla="*/ 4 w 4610"/>
                  <a:gd name="T77" fmla="*/ 12 h 1258"/>
                  <a:gd name="T78" fmla="*/ 4 w 4610"/>
                  <a:gd name="T79" fmla="*/ 12 h 1258"/>
                  <a:gd name="T80" fmla="*/ 4 w 4610"/>
                  <a:gd name="T81" fmla="*/ 13 h 1258"/>
                  <a:gd name="T82" fmla="*/ 4 w 4610"/>
                  <a:gd name="T83" fmla="*/ 14 h 1258"/>
                  <a:gd name="T84" fmla="*/ 4 w 4610"/>
                  <a:gd name="T85" fmla="*/ 15 h 1258"/>
                  <a:gd name="T86" fmla="*/ 4 w 4610"/>
                  <a:gd name="T87" fmla="*/ 15 h 1258"/>
                  <a:gd name="T88" fmla="*/ 5 w 4610"/>
                  <a:gd name="T89" fmla="*/ 15 h 1258"/>
                  <a:gd name="T90" fmla="*/ 5 w 4610"/>
                  <a:gd name="T91" fmla="*/ 16 h 1258"/>
                  <a:gd name="T92" fmla="*/ 5 w 4610"/>
                  <a:gd name="T93" fmla="*/ 16 h 1258"/>
                  <a:gd name="T94" fmla="*/ 5 w 4610"/>
                  <a:gd name="T95" fmla="*/ 17 h 1258"/>
                  <a:gd name="T96" fmla="*/ 5 w 4610"/>
                  <a:gd name="T97" fmla="*/ 17 h 1258"/>
                  <a:gd name="T98" fmla="*/ 5 w 4610"/>
                  <a:gd name="T99" fmla="*/ 17 h 1258"/>
                  <a:gd name="T100" fmla="*/ 5 w 4610"/>
                  <a:gd name="T101" fmla="*/ 17 h 1258"/>
                  <a:gd name="T102" fmla="*/ 5 w 4610"/>
                  <a:gd name="T103" fmla="*/ 17 h 1258"/>
                  <a:gd name="T104" fmla="*/ 5 w 4610"/>
                  <a:gd name="T105" fmla="*/ 17 h 1258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0" t="0" r="r" b="b"/>
                <a:pathLst>
                  <a:path w="4610" h="1258">
                    <a:moveTo>
                      <a:pt x="0" y="1258"/>
                    </a:moveTo>
                    <a:lnTo>
                      <a:pt x="70" y="1258"/>
                    </a:lnTo>
                    <a:lnTo>
                      <a:pt x="163" y="1258"/>
                    </a:lnTo>
                    <a:lnTo>
                      <a:pt x="256" y="1258"/>
                    </a:lnTo>
                    <a:lnTo>
                      <a:pt x="349" y="1240"/>
                    </a:lnTo>
                    <a:lnTo>
                      <a:pt x="419" y="1240"/>
                    </a:lnTo>
                    <a:lnTo>
                      <a:pt x="512" y="1222"/>
                    </a:lnTo>
                    <a:lnTo>
                      <a:pt x="605" y="1204"/>
                    </a:lnTo>
                    <a:lnTo>
                      <a:pt x="698" y="1186"/>
                    </a:lnTo>
                    <a:lnTo>
                      <a:pt x="792" y="1150"/>
                    </a:lnTo>
                    <a:lnTo>
                      <a:pt x="885" y="1114"/>
                    </a:lnTo>
                    <a:lnTo>
                      <a:pt x="955" y="1078"/>
                    </a:lnTo>
                    <a:lnTo>
                      <a:pt x="1048" y="1024"/>
                    </a:lnTo>
                    <a:lnTo>
                      <a:pt x="1141" y="952"/>
                    </a:lnTo>
                    <a:lnTo>
                      <a:pt x="1234" y="880"/>
                    </a:lnTo>
                    <a:lnTo>
                      <a:pt x="1327" y="809"/>
                    </a:lnTo>
                    <a:lnTo>
                      <a:pt x="1397" y="719"/>
                    </a:lnTo>
                    <a:lnTo>
                      <a:pt x="1490" y="629"/>
                    </a:lnTo>
                    <a:lnTo>
                      <a:pt x="1583" y="521"/>
                    </a:lnTo>
                    <a:lnTo>
                      <a:pt x="1676" y="431"/>
                    </a:lnTo>
                    <a:lnTo>
                      <a:pt x="1770" y="324"/>
                    </a:lnTo>
                    <a:lnTo>
                      <a:pt x="1839" y="234"/>
                    </a:lnTo>
                    <a:lnTo>
                      <a:pt x="1933" y="162"/>
                    </a:lnTo>
                    <a:lnTo>
                      <a:pt x="2026" y="90"/>
                    </a:lnTo>
                    <a:lnTo>
                      <a:pt x="2119" y="36"/>
                    </a:lnTo>
                    <a:lnTo>
                      <a:pt x="2212" y="0"/>
                    </a:lnTo>
                    <a:lnTo>
                      <a:pt x="2305" y="0"/>
                    </a:lnTo>
                    <a:lnTo>
                      <a:pt x="2375" y="0"/>
                    </a:lnTo>
                    <a:lnTo>
                      <a:pt x="2468" y="36"/>
                    </a:lnTo>
                    <a:lnTo>
                      <a:pt x="2561" y="72"/>
                    </a:lnTo>
                    <a:lnTo>
                      <a:pt x="2654" y="144"/>
                    </a:lnTo>
                    <a:lnTo>
                      <a:pt x="2724" y="216"/>
                    </a:lnTo>
                    <a:lnTo>
                      <a:pt x="2817" y="306"/>
                    </a:lnTo>
                    <a:lnTo>
                      <a:pt x="2910" y="413"/>
                    </a:lnTo>
                    <a:lnTo>
                      <a:pt x="3004" y="503"/>
                    </a:lnTo>
                    <a:lnTo>
                      <a:pt x="3097" y="611"/>
                    </a:lnTo>
                    <a:lnTo>
                      <a:pt x="3190" y="701"/>
                    </a:lnTo>
                    <a:lnTo>
                      <a:pt x="3260" y="791"/>
                    </a:lnTo>
                    <a:lnTo>
                      <a:pt x="3353" y="863"/>
                    </a:lnTo>
                    <a:lnTo>
                      <a:pt x="3446" y="934"/>
                    </a:lnTo>
                    <a:lnTo>
                      <a:pt x="3539" y="1006"/>
                    </a:lnTo>
                    <a:lnTo>
                      <a:pt x="3632" y="1060"/>
                    </a:lnTo>
                    <a:lnTo>
                      <a:pt x="3702" y="1114"/>
                    </a:lnTo>
                    <a:lnTo>
                      <a:pt x="3795" y="1150"/>
                    </a:lnTo>
                    <a:lnTo>
                      <a:pt x="3888" y="1168"/>
                    </a:lnTo>
                    <a:lnTo>
                      <a:pt x="3982" y="1204"/>
                    </a:lnTo>
                    <a:lnTo>
                      <a:pt x="4075" y="1222"/>
                    </a:lnTo>
                    <a:lnTo>
                      <a:pt x="4145" y="1240"/>
                    </a:lnTo>
                    <a:lnTo>
                      <a:pt x="4238" y="1240"/>
                    </a:lnTo>
                    <a:lnTo>
                      <a:pt x="4331" y="1258"/>
                    </a:lnTo>
                    <a:lnTo>
                      <a:pt x="4424" y="1258"/>
                    </a:lnTo>
                    <a:lnTo>
                      <a:pt x="4517" y="1258"/>
                    </a:lnTo>
                    <a:lnTo>
                      <a:pt x="4610" y="1258"/>
                    </a:lnTo>
                  </a:path>
                </a:pathLst>
              </a:custGeom>
              <a:solidFill>
                <a:srgbClr val="00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333399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72159" name="Rectangle 121">
                <a:extLst>
                  <a:ext uri="{FF2B5EF4-FFF2-40B4-BE49-F238E27FC236}">
                    <a16:creationId xmlns:a16="http://schemas.microsoft.com/office/drawing/2014/main" id="{00000000-0008-0000-0C00-0000BF8136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29" y="1776"/>
                <a:ext cx="850" cy="4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72160" name="Freeform 122">
                <a:extLst>
                  <a:ext uri="{FF2B5EF4-FFF2-40B4-BE49-F238E27FC236}">
                    <a16:creationId xmlns:a16="http://schemas.microsoft.com/office/drawing/2014/main" id="{00000000-0008-0000-0C00-0000C08136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712" y="1978"/>
                <a:ext cx="216" cy="258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6 h 287"/>
                  <a:gd name="T4" fmla="*/ 0 w 956"/>
                  <a:gd name="T5" fmla="*/ 22 h 287"/>
                  <a:gd name="T6" fmla="*/ 1 w 956"/>
                  <a:gd name="T7" fmla="*/ 34 h 287"/>
                  <a:gd name="T8" fmla="*/ 2 w 956"/>
                  <a:gd name="T9" fmla="*/ 41 h 287"/>
                  <a:gd name="T10" fmla="*/ 2 w 956"/>
                  <a:gd name="T11" fmla="*/ 45 h 287"/>
                  <a:gd name="T12" fmla="*/ 0 w 956"/>
                  <a:gd name="T13" fmla="*/ 45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000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2" name="Text Box 123">
                <a:extLst>
                  <a:ext uri="{FF2B5EF4-FFF2-40B4-BE49-F238E27FC236}">
                    <a16:creationId xmlns:a16="http://schemas.microsoft.com/office/drawing/2014/main" id="{00000000-0008-0000-0C00-00000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47" y="2185"/>
                <a:ext cx="172" cy="1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11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t</a:t>
                </a:r>
                <a:endParaRPr lang="en-GB" sz="1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2500"/>
                  </a:lnSpc>
                  <a:defRPr sz="1000"/>
                </a:pPr>
                <a:endParaRPr lang="en-GB" sz="1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SpPr txBox="1"/>
          </xdr:nvSpPr>
          <xdr:spPr>
            <a:xfrm>
              <a:off x="1505384" y="742706"/>
              <a:ext cx="170708" cy="1811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1200"/>
                <a:t>α</a:t>
              </a:r>
              <a:endParaRPr lang="en-GB" sz="1200"/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/>
        </xdr:nvSpPr>
        <xdr:spPr>
          <a:xfrm>
            <a:off x="8740185" y="2031636"/>
            <a:ext cx="324372" cy="2714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2000"/>
              <a:t>p</a:t>
            </a:r>
          </a:p>
        </xdr:txBody>
      </xdr:sp>
    </xdr:grpSp>
    <xdr:clientData/>
  </xdr:twoCellAnchor>
  <xdr:twoCellAnchor>
    <xdr:from>
      <xdr:col>4</xdr:col>
      <xdr:colOff>1219200</xdr:colOff>
      <xdr:row>44</xdr:row>
      <xdr:rowOff>133350</xdr:rowOff>
    </xdr:from>
    <xdr:to>
      <xdr:col>7</xdr:col>
      <xdr:colOff>361950</xdr:colOff>
      <xdr:row>44</xdr:row>
      <xdr:rowOff>819150</xdr:rowOff>
    </xdr:to>
    <xdr:grpSp>
      <xdr:nvGrpSpPr>
        <xdr:cNvPr id="3572130" name="Group 14">
          <a:extLst>
            <a:ext uri="{FF2B5EF4-FFF2-40B4-BE49-F238E27FC236}">
              <a16:creationId xmlns:a16="http://schemas.microsoft.com/office/drawing/2014/main" id="{00000000-0008-0000-0C00-0000A2813600}"/>
            </a:ext>
          </a:extLst>
        </xdr:cNvPr>
        <xdr:cNvGrpSpPr>
          <a:grpSpLocks/>
        </xdr:cNvGrpSpPr>
      </xdr:nvGrpSpPr>
      <xdr:grpSpPr bwMode="auto">
        <a:xfrm>
          <a:off x="7337612" y="8773085"/>
          <a:ext cx="1686485" cy="685800"/>
          <a:chOff x="590549" y="19050"/>
          <a:chExt cx="1459487" cy="510179"/>
        </a:xfrm>
      </xdr:grpSpPr>
      <xdr:grpSp>
        <xdr:nvGrpSpPr>
          <xdr:cNvPr id="3572143" name="Group 15">
            <a:extLst>
              <a:ext uri="{FF2B5EF4-FFF2-40B4-BE49-F238E27FC236}">
                <a16:creationId xmlns:a16="http://schemas.microsoft.com/office/drawing/2014/main" id="{00000000-0008-0000-0C00-0000AF813600}"/>
              </a:ext>
            </a:extLst>
          </xdr:cNvPr>
          <xdr:cNvGrpSpPr>
            <a:grpSpLocks/>
          </xdr:cNvGrpSpPr>
        </xdr:nvGrpSpPr>
        <xdr:grpSpPr bwMode="auto">
          <a:xfrm>
            <a:off x="590549" y="19050"/>
            <a:ext cx="1459487" cy="510179"/>
            <a:chOff x="2362199" y="581025"/>
            <a:chExt cx="847726" cy="590173"/>
          </a:xfrm>
        </xdr:grpSpPr>
        <xdr:grpSp>
          <xdr:nvGrpSpPr>
            <xdr:cNvPr id="3572145" name="Group 159">
              <a:extLst>
                <a:ext uri="{FF2B5EF4-FFF2-40B4-BE49-F238E27FC236}">
                  <a16:creationId xmlns:a16="http://schemas.microsoft.com/office/drawing/2014/main" id="{00000000-0008-0000-0C00-0000B18136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447926" y="581025"/>
              <a:ext cx="761999" cy="590173"/>
              <a:chOff x="2166" y="1014"/>
              <a:chExt cx="788" cy="634"/>
            </a:xfrm>
          </xdr:grpSpPr>
          <xdr:sp macro="" textlink="">
            <xdr:nvSpPr>
              <xdr:cNvPr id="3572148" name="Freeform 160">
                <a:extLst>
                  <a:ext uri="{FF2B5EF4-FFF2-40B4-BE49-F238E27FC236}">
                    <a16:creationId xmlns:a16="http://schemas.microsoft.com/office/drawing/2014/main" id="{00000000-0008-0000-0C00-0000B48136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166" y="1026"/>
                <a:ext cx="788" cy="467"/>
              </a:xfrm>
              <a:custGeom>
                <a:avLst/>
                <a:gdLst>
                  <a:gd name="T0" fmla="*/ 0 w 4610"/>
                  <a:gd name="T1" fmla="*/ 13 h 1258"/>
                  <a:gd name="T2" fmla="*/ 0 w 4610"/>
                  <a:gd name="T3" fmla="*/ 13 h 1258"/>
                  <a:gd name="T4" fmla="*/ 0 w 4610"/>
                  <a:gd name="T5" fmla="*/ 13 h 1258"/>
                  <a:gd name="T6" fmla="*/ 0 w 4610"/>
                  <a:gd name="T7" fmla="*/ 13 h 1258"/>
                  <a:gd name="T8" fmla="*/ 0 w 4610"/>
                  <a:gd name="T9" fmla="*/ 12 h 1258"/>
                  <a:gd name="T10" fmla="*/ 0 w 4610"/>
                  <a:gd name="T11" fmla="*/ 12 h 1258"/>
                  <a:gd name="T12" fmla="*/ 1 w 4610"/>
                  <a:gd name="T13" fmla="*/ 12 h 1258"/>
                  <a:gd name="T14" fmla="*/ 1 w 4610"/>
                  <a:gd name="T15" fmla="*/ 12 h 1258"/>
                  <a:gd name="T16" fmla="*/ 1 w 4610"/>
                  <a:gd name="T17" fmla="*/ 12 h 1258"/>
                  <a:gd name="T18" fmla="*/ 1 w 4610"/>
                  <a:gd name="T19" fmla="*/ 12 h 1258"/>
                  <a:gd name="T20" fmla="*/ 1 w 4610"/>
                  <a:gd name="T21" fmla="*/ 11 h 1258"/>
                  <a:gd name="T22" fmla="*/ 1 w 4610"/>
                  <a:gd name="T23" fmla="*/ 11 h 1258"/>
                  <a:gd name="T24" fmla="*/ 1 w 4610"/>
                  <a:gd name="T25" fmla="*/ 10 h 1258"/>
                  <a:gd name="T26" fmla="*/ 1 w 4610"/>
                  <a:gd name="T27" fmla="*/ 10 h 1258"/>
                  <a:gd name="T28" fmla="*/ 1 w 4610"/>
                  <a:gd name="T29" fmla="*/ 9 h 1258"/>
                  <a:gd name="T30" fmla="*/ 1 w 4610"/>
                  <a:gd name="T31" fmla="*/ 8 h 1258"/>
                  <a:gd name="T32" fmla="*/ 1 w 4610"/>
                  <a:gd name="T33" fmla="*/ 7 h 1258"/>
                  <a:gd name="T34" fmla="*/ 1 w 4610"/>
                  <a:gd name="T35" fmla="*/ 6 h 1258"/>
                  <a:gd name="T36" fmla="*/ 1 w 4610"/>
                  <a:gd name="T37" fmla="*/ 5 h 1258"/>
                  <a:gd name="T38" fmla="*/ 1 w 4610"/>
                  <a:gd name="T39" fmla="*/ 4 h 1258"/>
                  <a:gd name="T40" fmla="*/ 2 w 4610"/>
                  <a:gd name="T41" fmla="*/ 3 h 1258"/>
                  <a:gd name="T42" fmla="*/ 2 w 4610"/>
                  <a:gd name="T43" fmla="*/ 2 h 1258"/>
                  <a:gd name="T44" fmla="*/ 2 w 4610"/>
                  <a:gd name="T45" fmla="*/ 1 h 1258"/>
                  <a:gd name="T46" fmla="*/ 2 w 4610"/>
                  <a:gd name="T47" fmla="*/ 1 h 1258"/>
                  <a:gd name="T48" fmla="*/ 2 w 4610"/>
                  <a:gd name="T49" fmla="*/ 0 h 1258"/>
                  <a:gd name="T50" fmla="*/ 2 w 4610"/>
                  <a:gd name="T51" fmla="*/ 0 h 1258"/>
                  <a:gd name="T52" fmla="*/ 2 w 4610"/>
                  <a:gd name="T53" fmla="*/ 0 h 1258"/>
                  <a:gd name="T54" fmla="*/ 2 w 4610"/>
                  <a:gd name="T55" fmla="*/ 0 h 1258"/>
                  <a:gd name="T56" fmla="*/ 2 w 4610"/>
                  <a:gd name="T57" fmla="*/ 0 h 1258"/>
                  <a:gd name="T58" fmla="*/ 2 w 4610"/>
                  <a:gd name="T59" fmla="*/ 1 h 1258"/>
                  <a:gd name="T60" fmla="*/ 2 w 4610"/>
                  <a:gd name="T61" fmla="*/ 1 h 1258"/>
                  <a:gd name="T62" fmla="*/ 2 w 4610"/>
                  <a:gd name="T63" fmla="*/ 2 h 1258"/>
                  <a:gd name="T64" fmla="*/ 2 w 4610"/>
                  <a:gd name="T65" fmla="*/ 3 h 1258"/>
                  <a:gd name="T66" fmla="*/ 3 w 4610"/>
                  <a:gd name="T67" fmla="*/ 4 h 1258"/>
                  <a:gd name="T68" fmla="*/ 3 w 4610"/>
                  <a:gd name="T69" fmla="*/ 5 h 1258"/>
                  <a:gd name="T70" fmla="*/ 3 w 4610"/>
                  <a:gd name="T71" fmla="*/ 6 h 1258"/>
                  <a:gd name="T72" fmla="*/ 3 w 4610"/>
                  <a:gd name="T73" fmla="*/ 7 h 1258"/>
                  <a:gd name="T74" fmla="*/ 3 w 4610"/>
                  <a:gd name="T75" fmla="*/ 8 h 1258"/>
                  <a:gd name="T76" fmla="*/ 3 w 4610"/>
                  <a:gd name="T77" fmla="*/ 9 h 1258"/>
                  <a:gd name="T78" fmla="*/ 3 w 4610"/>
                  <a:gd name="T79" fmla="*/ 9 h 1258"/>
                  <a:gd name="T80" fmla="*/ 3 w 4610"/>
                  <a:gd name="T81" fmla="*/ 10 h 1258"/>
                  <a:gd name="T82" fmla="*/ 3 w 4610"/>
                  <a:gd name="T83" fmla="*/ 10 h 1258"/>
                  <a:gd name="T84" fmla="*/ 3 w 4610"/>
                  <a:gd name="T85" fmla="*/ 11 h 1258"/>
                  <a:gd name="T86" fmla="*/ 3 w 4610"/>
                  <a:gd name="T87" fmla="*/ 12 h 1258"/>
                  <a:gd name="T88" fmla="*/ 3 w 4610"/>
                  <a:gd name="T89" fmla="*/ 12 h 1258"/>
                  <a:gd name="T90" fmla="*/ 3 w 4610"/>
                  <a:gd name="T91" fmla="*/ 12 h 1258"/>
                  <a:gd name="T92" fmla="*/ 3 w 4610"/>
                  <a:gd name="T93" fmla="*/ 12 h 1258"/>
                  <a:gd name="T94" fmla="*/ 4 w 4610"/>
                  <a:gd name="T95" fmla="*/ 12 h 1258"/>
                  <a:gd name="T96" fmla="*/ 4 w 4610"/>
                  <a:gd name="T97" fmla="*/ 12 h 1258"/>
                  <a:gd name="T98" fmla="*/ 4 w 4610"/>
                  <a:gd name="T99" fmla="*/ 13 h 1258"/>
                  <a:gd name="T100" fmla="*/ 4 w 4610"/>
                  <a:gd name="T101" fmla="*/ 13 h 1258"/>
                  <a:gd name="T102" fmla="*/ 4 w 4610"/>
                  <a:gd name="T103" fmla="*/ 13 h 1258"/>
                  <a:gd name="T104" fmla="*/ 4 w 4610"/>
                  <a:gd name="T105" fmla="*/ 13 h 1258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0" t="0" r="r" b="b"/>
                <a:pathLst>
                  <a:path w="4610" h="1258">
                    <a:moveTo>
                      <a:pt x="0" y="1258"/>
                    </a:moveTo>
                    <a:lnTo>
                      <a:pt x="70" y="1258"/>
                    </a:lnTo>
                    <a:lnTo>
                      <a:pt x="163" y="1258"/>
                    </a:lnTo>
                    <a:lnTo>
                      <a:pt x="256" y="1258"/>
                    </a:lnTo>
                    <a:lnTo>
                      <a:pt x="349" y="1240"/>
                    </a:lnTo>
                    <a:lnTo>
                      <a:pt x="419" y="1240"/>
                    </a:lnTo>
                    <a:lnTo>
                      <a:pt x="512" y="1222"/>
                    </a:lnTo>
                    <a:lnTo>
                      <a:pt x="605" y="1204"/>
                    </a:lnTo>
                    <a:lnTo>
                      <a:pt x="698" y="1186"/>
                    </a:lnTo>
                    <a:lnTo>
                      <a:pt x="792" y="1150"/>
                    </a:lnTo>
                    <a:lnTo>
                      <a:pt x="885" y="1114"/>
                    </a:lnTo>
                    <a:lnTo>
                      <a:pt x="955" y="1078"/>
                    </a:lnTo>
                    <a:lnTo>
                      <a:pt x="1048" y="1024"/>
                    </a:lnTo>
                    <a:lnTo>
                      <a:pt x="1141" y="952"/>
                    </a:lnTo>
                    <a:lnTo>
                      <a:pt x="1234" y="880"/>
                    </a:lnTo>
                    <a:lnTo>
                      <a:pt x="1327" y="809"/>
                    </a:lnTo>
                    <a:lnTo>
                      <a:pt x="1397" y="719"/>
                    </a:lnTo>
                    <a:lnTo>
                      <a:pt x="1490" y="629"/>
                    </a:lnTo>
                    <a:lnTo>
                      <a:pt x="1583" y="521"/>
                    </a:lnTo>
                    <a:lnTo>
                      <a:pt x="1676" y="431"/>
                    </a:lnTo>
                    <a:lnTo>
                      <a:pt x="1770" y="324"/>
                    </a:lnTo>
                    <a:lnTo>
                      <a:pt x="1839" y="234"/>
                    </a:lnTo>
                    <a:lnTo>
                      <a:pt x="1933" y="162"/>
                    </a:lnTo>
                    <a:lnTo>
                      <a:pt x="2026" y="90"/>
                    </a:lnTo>
                    <a:lnTo>
                      <a:pt x="2119" y="36"/>
                    </a:lnTo>
                    <a:lnTo>
                      <a:pt x="2212" y="0"/>
                    </a:lnTo>
                    <a:lnTo>
                      <a:pt x="2305" y="0"/>
                    </a:lnTo>
                    <a:lnTo>
                      <a:pt x="2375" y="0"/>
                    </a:lnTo>
                    <a:lnTo>
                      <a:pt x="2468" y="36"/>
                    </a:lnTo>
                    <a:lnTo>
                      <a:pt x="2561" y="72"/>
                    </a:lnTo>
                    <a:lnTo>
                      <a:pt x="2654" y="144"/>
                    </a:lnTo>
                    <a:lnTo>
                      <a:pt x="2724" y="216"/>
                    </a:lnTo>
                    <a:lnTo>
                      <a:pt x="2817" y="306"/>
                    </a:lnTo>
                    <a:lnTo>
                      <a:pt x="2910" y="413"/>
                    </a:lnTo>
                    <a:lnTo>
                      <a:pt x="3004" y="503"/>
                    </a:lnTo>
                    <a:lnTo>
                      <a:pt x="3097" y="611"/>
                    </a:lnTo>
                    <a:lnTo>
                      <a:pt x="3190" y="701"/>
                    </a:lnTo>
                    <a:lnTo>
                      <a:pt x="3260" y="791"/>
                    </a:lnTo>
                    <a:lnTo>
                      <a:pt x="3353" y="863"/>
                    </a:lnTo>
                    <a:lnTo>
                      <a:pt x="3446" y="934"/>
                    </a:lnTo>
                    <a:lnTo>
                      <a:pt x="3539" y="1006"/>
                    </a:lnTo>
                    <a:lnTo>
                      <a:pt x="3632" y="1060"/>
                    </a:lnTo>
                    <a:lnTo>
                      <a:pt x="3702" y="1114"/>
                    </a:lnTo>
                    <a:lnTo>
                      <a:pt x="3795" y="1150"/>
                    </a:lnTo>
                    <a:lnTo>
                      <a:pt x="3888" y="1168"/>
                    </a:lnTo>
                    <a:lnTo>
                      <a:pt x="3982" y="1204"/>
                    </a:lnTo>
                    <a:lnTo>
                      <a:pt x="4075" y="1222"/>
                    </a:lnTo>
                    <a:lnTo>
                      <a:pt x="4145" y="1240"/>
                    </a:lnTo>
                    <a:lnTo>
                      <a:pt x="4238" y="1240"/>
                    </a:lnTo>
                    <a:lnTo>
                      <a:pt x="4331" y="1258"/>
                    </a:lnTo>
                    <a:lnTo>
                      <a:pt x="4424" y="1258"/>
                    </a:lnTo>
                    <a:lnTo>
                      <a:pt x="4517" y="1258"/>
                    </a:lnTo>
                    <a:lnTo>
                      <a:pt x="4610" y="1258"/>
                    </a:lnTo>
                  </a:path>
                </a:pathLst>
              </a:custGeom>
              <a:solidFill>
                <a:srgbClr val="00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333399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72149" name="Rectangle 161">
                <a:extLst>
                  <a:ext uri="{FF2B5EF4-FFF2-40B4-BE49-F238E27FC236}">
                    <a16:creationId xmlns:a16="http://schemas.microsoft.com/office/drawing/2014/main" id="{00000000-0008-0000-0C00-0000B58136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167" y="1014"/>
                <a:ext cx="786" cy="47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572150" name="Freeform 162">
                <a:extLst>
                  <a:ext uri="{FF2B5EF4-FFF2-40B4-BE49-F238E27FC236}">
                    <a16:creationId xmlns:a16="http://schemas.microsoft.com/office/drawing/2014/main" id="{00000000-0008-0000-0C00-0000B68136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708" y="1270"/>
                <a:ext cx="214" cy="224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1 h 287"/>
                  <a:gd name="T4" fmla="*/ 0 w 956"/>
                  <a:gd name="T5" fmla="*/ 15 h 287"/>
                  <a:gd name="T6" fmla="*/ 1 w 956"/>
                  <a:gd name="T7" fmla="*/ 23 h 287"/>
                  <a:gd name="T8" fmla="*/ 2 w 956"/>
                  <a:gd name="T9" fmla="*/ 29 h 287"/>
                  <a:gd name="T10" fmla="*/ 2 w 956"/>
                  <a:gd name="T11" fmla="*/ 31 h 287"/>
                  <a:gd name="T12" fmla="*/ 0 w 956"/>
                  <a:gd name="T13" fmla="*/ 31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206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3572151" name="Freeform 163">
                <a:extLst>
                  <a:ext uri="{FF2B5EF4-FFF2-40B4-BE49-F238E27FC236}">
                    <a16:creationId xmlns:a16="http://schemas.microsoft.com/office/drawing/2014/main" id="{00000000-0008-0000-0C00-0000B7813600}"/>
                  </a:ext>
                </a:extLst>
              </xdr:cNvPr>
              <xdr:cNvSpPr>
                <a:spLocks/>
              </xdr:cNvSpPr>
            </xdr:nvSpPr>
            <xdr:spPr bwMode="auto">
              <a:xfrm flipH="1">
                <a:off x="2186" y="1249"/>
                <a:ext cx="226" cy="246"/>
              </a:xfrm>
              <a:custGeom>
                <a:avLst/>
                <a:gdLst>
                  <a:gd name="T0" fmla="*/ 0 w 956"/>
                  <a:gd name="T1" fmla="*/ 0 h 287"/>
                  <a:gd name="T2" fmla="*/ 0 w 956"/>
                  <a:gd name="T3" fmla="*/ 15 h 287"/>
                  <a:gd name="T4" fmla="*/ 0 w 956"/>
                  <a:gd name="T5" fmla="*/ 20 h 287"/>
                  <a:gd name="T6" fmla="*/ 1 w 956"/>
                  <a:gd name="T7" fmla="*/ 31 h 287"/>
                  <a:gd name="T8" fmla="*/ 2 w 956"/>
                  <a:gd name="T9" fmla="*/ 38 h 287"/>
                  <a:gd name="T10" fmla="*/ 2 w 956"/>
                  <a:gd name="T11" fmla="*/ 41 h 287"/>
                  <a:gd name="T12" fmla="*/ 0 w 956"/>
                  <a:gd name="T13" fmla="*/ 41 h 287"/>
                  <a:gd name="T14" fmla="*/ 0 w 956"/>
                  <a:gd name="T15" fmla="*/ 0 h 287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0" t="0" r="r" b="b"/>
                <a:pathLst>
                  <a:path w="956" h="287">
                    <a:moveTo>
                      <a:pt x="0" y="0"/>
                    </a:moveTo>
                    <a:cubicBezTo>
                      <a:pt x="18" y="52"/>
                      <a:pt x="50" y="79"/>
                      <a:pt x="100" y="100"/>
                    </a:cubicBezTo>
                    <a:cubicBezTo>
                      <a:pt x="129" y="112"/>
                      <a:pt x="189" y="134"/>
                      <a:pt x="189" y="134"/>
                    </a:cubicBezTo>
                    <a:cubicBezTo>
                      <a:pt x="252" y="194"/>
                      <a:pt x="387" y="193"/>
                      <a:pt x="467" y="211"/>
                    </a:cubicBezTo>
                    <a:cubicBezTo>
                      <a:pt x="522" y="269"/>
                      <a:pt x="729" y="253"/>
                      <a:pt x="778" y="256"/>
                    </a:cubicBezTo>
                    <a:cubicBezTo>
                      <a:pt x="888" y="287"/>
                      <a:pt x="829" y="278"/>
                      <a:pt x="956" y="278"/>
                    </a:cubicBezTo>
                    <a:lnTo>
                      <a:pt x="12" y="278"/>
                    </a:lnTo>
                    <a:lnTo>
                      <a:pt x="0" y="0"/>
                    </a:lnTo>
                    <a:close/>
                  </a:path>
                </a:pathLst>
              </a:custGeom>
              <a:pattFill prst="dkUpDiag">
                <a:fgClr>
                  <a:srgbClr val="000000"/>
                </a:fgClr>
                <a:bgClr>
                  <a:srgbClr val="FF6600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38100" cmpd="sng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23" name="Text Box 164">
                <a:extLst>
                  <a:ext uri="{FF2B5EF4-FFF2-40B4-BE49-F238E27FC236}">
                    <a16:creationId xmlns:a16="http://schemas.microsoft.com/office/drawing/2014/main" id="{00000000-0008-0000-0C00-00001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5" y="1445"/>
                <a:ext cx="251" cy="1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+t</a:t>
                </a:r>
                <a:endParaRPr lang="en-GB" sz="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1200"/>
                  </a:lnSpc>
                  <a:defRPr sz="1000"/>
                </a:pPr>
                <a:endParaRPr lang="en-GB" sz="8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  <xdr:sp macro="" textlink="">
            <xdr:nvSpPr>
              <xdr:cNvPr id="24" name="Text Box 165">
                <a:extLst>
                  <a:ext uri="{FF2B5EF4-FFF2-40B4-BE49-F238E27FC236}">
                    <a16:creationId xmlns:a16="http://schemas.microsoft.com/office/drawing/2014/main" id="{00000000-0008-0000-0C00-00001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69" y="1437"/>
                <a:ext cx="251" cy="2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00CC99"/>
                    </a:solidFill>
                  </a14:hiddenFill>
                </a:ext>
                <a:ext uri="{91240B29-F687-4F45-9708-019B960494DF}">
                  <a14:hiddenLine xmlns:a14="http://schemas.microsoft.com/office/drawing/2010/main" w="38100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none" lIns="91440" tIns="45720" rIns="91440" bIns="45720" anchor="t" upright="1">
                <a:noAutofit/>
              </a:bodyPr>
              <a:lstStyle/>
              <a:p>
                <a:pPr algn="l" rtl="0">
                  <a:lnSpc>
                    <a:spcPts val="1500"/>
                  </a:lnSpc>
                  <a:defRPr sz="1000"/>
                </a:pPr>
                <a:r>
                  <a:rPr lang="en-GB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- t</a:t>
                </a:r>
                <a:endParaRPr lang="en-GB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lnSpc>
                    <a:spcPts val="2600"/>
                  </a:lnSpc>
                  <a:defRPr sz="1000"/>
                </a:pPr>
                <a:endParaRPr lang="en-GB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C00-000011000000}"/>
                </a:ext>
              </a:extLst>
            </xdr:cNvPr>
            <xdr:cNvSpPr txBox="1"/>
          </xdr:nvSpPr>
          <xdr:spPr>
            <a:xfrm>
              <a:off x="2990850" y="712175"/>
              <a:ext cx="195263" cy="2704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800"/>
                <a:t>α</a:t>
              </a:r>
              <a:r>
                <a:rPr lang="en-GB" sz="800"/>
                <a:t>/2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C00-000012000000}"/>
                </a:ext>
              </a:extLst>
            </xdr:cNvPr>
            <xdr:cNvSpPr txBox="1"/>
          </xdr:nvSpPr>
          <xdr:spPr>
            <a:xfrm>
              <a:off x="2362199" y="744962"/>
              <a:ext cx="390525" cy="1967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l-GR" sz="800"/>
                <a:t>α</a:t>
              </a:r>
              <a:r>
                <a:rPr lang="en-GB" sz="800"/>
                <a:t>/2</a:t>
              </a:r>
            </a:p>
          </xdr:txBody>
        </xdr:sp>
      </xdr:grpSp>
      <xdr:cxnSp macro="">
        <xdr:nvCxnSpPr>
          <xdr:cNvPr id="3572144" name="Straight Connector 16">
            <a:extLst>
              <a:ext uri="{FF2B5EF4-FFF2-40B4-BE49-F238E27FC236}">
                <a16:creationId xmlns:a16="http://schemas.microsoft.com/office/drawing/2014/main" id="{00000000-0008-0000-0C00-0000B08136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81125" y="57150"/>
            <a:ext cx="0" cy="323850"/>
          </a:xfrm>
          <a:prstGeom prst="line">
            <a:avLst/>
          </a:prstGeom>
          <a:noFill/>
          <a:ln w="9525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67732</xdr:colOff>
      <xdr:row>45</xdr:row>
      <xdr:rowOff>105835</xdr:rowOff>
    </xdr:from>
    <xdr:to>
      <xdr:col>5</xdr:col>
      <xdr:colOff>296333</xdr:colOff>
      <xdr:row>49</xdr:row>
      <xdr:rowOff>0</xdr:rowOff>
    </xdr:to>
    <xdr:sp macro="" textlink="">
      <xdr:nvSpPr>
        <xdr:cNvPr id="36" name="Right Brace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/>
      </xdr:nvSpPr>
      <xdr:spPr>
        <a:xfrm>
          <a:off x="8811682" y="5544610"/>
          <a:ext cx="228601" cy="2056340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50</xdr:row>
      <xdr:rowOff>21168</xdr:rowOff>
    </xdr:from>
    <xdr:to>
      <xdr:col>4</xdr:col>
      <xdr:colOff>1291166</xdr:colOff>
      <xdr:row>57</xdr:row>
      <xdr:rowOff>93134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 txBox="1"/>
      </xdr:nvSpPr>
      <xdr:spPr>
        <a:xfrm>
          <a:off x="0" y="5365751"/>
          <a:ext cx="7323666" cy="11832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Note:  The Excel function "T.INV(probability,deg-freedom) gives the "left-hand" t(n-1,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for the t distribution.  For a lower (left-hand) tail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t(n-1,</a:t>
          </a:r>
          <a:r>
            <a:rPr lang="el-G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α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"=T.INV(0.1,deg-freedom)"  For an upper (right-hand) tail 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t(n-1,</a:t>
          </a:r>
          <a:r>
            <a:rPr lang="el-G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α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"=T.INV(0.9,deg-freedom)" or take the negative of "=T.INV(0.1,deg,freedom)" </a:t>
          </a:r>
        </a:p>
      </xdr:txBody>
    </xdr:sp>
    <xdr:clientData/>
  </xdr:twoCellAnchor>
  <xdr:twoCellAnchor>
    <xdr:from>
      <xdr:col>0</xdr:col>
      <xdr:colOff>0</xdr:colOff>
      <xdr:row>58</xdr:row>
      <xdr:rowOff>10584</xdr:rowOff>
    </xdr:from>
    <xdr:to>
      <xdr:col>5</xdr:col>
      <xdr:colOff>84667</xdr:colOff>
      <xdr:row>62</xdr:row>
      <xdr:rowOff>148167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 txBox="1"/>
      </xdr:nvSpPr>
      <xdr:spPr>
        <a:xfrm>
          <a:off x="0" y="6625167"/>
          <a:ext cx="7450667" cy="772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Note:  The Excel function "NORM.S.INV(probability) gives the "left-hand" Z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for the standard normal distribution.  For a lower (left-hand) tail Z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"=NORM.S.INV(0.1)"  For an upper (right-hand) tail  Z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"=NORM.S.INV(0.9)" or take the negative of "=NORM.S.INV(0.1)" </a:t>
          </a:r>
        </a:p>
      </xdr:txBody>
    </xdr:sp>
    <xdr:clientData/>
  </xdr:twoCellAnchor>
  <xdr:twoCellAnchor>
    <xdr:from>
      <xdr:col>0</xdr:col>
      <xdr:colOff>100542</xdr:colOff>
      <xdr:row>63</xdr:row>
      <xdr:rowOff>63499</xdr:rowOff>
    </xdr:from>
    <xdr:to>
      <xdr:col>5</xdr:col>
      <xdr:colOff>254000</xdr:colOff>
      <xdr:row>69</xdr:row>
      <xdr:rowOff>95250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/>
      </xdr:nvSpPr>
      <xdr:spPr>
        <a:xfrm>
          <a:off x="100542" y="7471832"/>
          <a:ext cx="7519458" cy="9842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Note:  The Excel function "NORM.S.DIST(Z-Score,1)" gives the "left-hand" probability value for the standard normal distribution.  For a negative Z-score, the function will return the p-value in the left-hand tail.  To get the upper (right-hand) p-value with a positive Z-score, take one minus the function value, e.g.  "1-NORM.S.DIST(Z-Score,1)"</a:t>
          </a:r>
        </a:p>
      </xdr:txBody>
    </xdr:sp>
    <xdr:clientData/>
  </xdr:twoCellAnchor>
  <xdr:twoCellAnchor>
    <xdr:from>
      <xdr:col>0</xdr:col>
      <xdr:colOff>0</xdr:colOff>
      <xdr:row>75</xdr:row>
      <xdr:rowOff>149224</xdr:rowOff>
    </xdr:from>
    <xdr:to>
      <xdr:col>5</xdr:col>
      <xdr:colOff>232833</xdr:colOff>
      <xdr:row>82</xdr:row>
      <xdr:rowOff>116418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0" y="9462557"/>
          <a:ext cx="7598833" cy="10784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The Excel function "CHISQ.DIST(x,deg-freedom,1)"</a:t>
          </a:r>
          <a:r>
            <a:rPr lang="en-US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returns the left-tailed probability for the Chi-Squared distribution.</a:t>
          </a:r>
        </a:p>
        <a:p>
          <a:endParaRPr lang="en-US" sz="1200" b="1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Excel function "CHISQ.DIST.RT(x,deg-freedom)"</a:t>
          </a:r>
          <a:r>
            <a:rPr lang="en-US" sz="12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returns the right-tailed probability for the Chi-Squared distribution.</a:t>
          </a:r>
          <a:endParaRPr lang="en-US" sz="1200" b="1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105833</xdr:colOff>
      <xdr:row>69</xdr:row>
      <xdr:rowOff>43390</xdr:rowOff>
    </xdr:from>
    <xdr:to>
      <xdr:col>5</xdr:col>
      <xdr:colOff>190500</xdr:colOff>
      <xdr:row>75</xdr:row>
      <xdr:rowOff>95250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 txBox="1"/>
      </xdr:nvSpPr>
      <xdr:spPr>
        <a:xfrm>
          <a:off x="105833" y="8404223"/>
          <a:ext cx="7450667" cy="1004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300"/>
            </a:lnSpc>
          </a:pP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The Excel function "T.DIST(x,deg-freedom,1)"</a:t>
          </a:r>
          <a:r>
            <a:rPr lang="en-US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returns the left-tailed probability for the Student t distribution.</a:t>
          </a:r>
        </a:p>
        <a:p>
          <a:pPr>
            <a:lnSpc>
              <a:spcPts val="1300"/>
            </a:lnSpc>
          </a:pPr>
          <a:endParaRPr lang="en-US" sz="1200" b="1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Excel function "T.DIST.RT(x,deg-freedom)"</a:t>
          </a:r>
          <a:r>
            <a:rPr lang="en-US" sz="1200" b="1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returns the right-tailed probability for the Student t distribution.</a:t>
          </a:r>
          <a:endParaRPr lang="en-US" sz="1200" b="1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</a:pPr>
          <a:endParaRPr lang="en-US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74083</xdr:colOff>
      <xdr:row>84</xdr:row>
      <xdr:rowOff>114298</xdr:rowOff>
    </xdr:from>
    <xdr:to>
      <xdr:col>5</xdr:col>
      <xdr:colOff>116416</xdr:colOff>
      <xdr:row>92</xdr:row>
      <xdr:rowOff>52917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 txBox="1"/>
      </xdr:nvSpPr>
      <xdr:spPr>
        <a:xfrm>
          <a:off x="74083" y="10856381"/>
          <a:ext cx="7408333" cy="12086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Note:  The Excel function "CHISQ.INV(probability,deg-freedom) gives the "left-hand" Chi-Square(n-1,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value for the Chi-Square distribution.  For a lower (left-hand) tail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"=CHISQ.INV(0.1,deg-freedom)"  For an upper (right-hand) tail  with </a:t>
          </a:r>
          <a:r>
            <a:rPr lang="el-GR" sz="1200" b="1">
              <a:latin typeface="Times New Roman" panose="02020603050405020304" pitchFamily="18" charset="0"/>
              <a:cs typeface="Times New Roman" panose="02020603050405020304" pitchFamily="18" charset="0"/>
            </a:rPr>
            <a:t>α = 0.1, </a:t>
          </a:r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use "=CHISQ.INV(0.9,deg-freedom)"</a:t>
          </a:r>
        </a:p>
      </xdr:txBody>
    </xdr:sp>
    <xdr:clientData/>
  </xdr:twoCellAnchor>
  <xdr:twoCellAnchor>
    <xdr:from>
      <xdr:col>0</xdr:col>
      <xdr:colOff>0</xdr:colOff>
      <xdr:row>93</xdr:row>
      <xdr:rowOff>0</xdr:rowOff>
    </xdr:from>
    <xdr:to>
      <xdr:col>5</xdr:col>
      <xdr:colOff>243417</xdr:colOff>
      <xdr:row>111</xdr:row>
      <xdr:rowOff>63500</xdr:rowOff>
    </xdr:to>
    <xdr:sp macro="" textlink="">
      <xdr:nvSpPr>
        <xdr:cNvPr id="31" name="Content Placeholder 2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>
          <a:spLocks noGrp="1"/>
        </xdr:cNvSpPr>
      </xdr:nvSpPr>
      <xdr:spPr>
        <a:xfrm>
          <a:off x="0" y="11927417"/>
          <a:ext cx="7609417" cy="2921000"/>
        </a:xfrm>
        <a:prstGeom prst="rect">
          <a:avLst/>
        </a:prstGeom>
      </xdr:spPr>
      <xdr:txBody>
        <a:bodyPr vert="horz" wrap="square" lIns="91440" tIns="45720" rIns="91440" bIns="45720" rtlCol="0">
          <a:noAutofit/>
        </a:bodyPr>
        <a:lstStyle>
          <a:lvl1pPr marL="342900" indent="-3429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32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–"/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–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»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justLow" rtl="1">
            <a:lnSpc>
              <a:spcPts val="3200"/>
            </a:lnSpc>
            <a:buNone/>
          </a:pPr>
          <a:r>
            <a:rPr lang="fa-IR" sz="2400" b="1">
              <a:solidFill>
                <a:srgbClr val="00206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cs typeface="B Kamran" panose="00000400000000000000" pitchFamily="2" charset="-78"/>
            </a:rPr>
            <a:t>مثال</a:t>
          </a:r>
          <a:r>
            <a:rPr lang="fa-IR" sz="2400">
              <a:solidFill>
                <a:srgbClr val="002060"/>
              </a:solidFill>
              <a:cs typeface="B Kamran" panose="00000400000000000000" pitchFamily="2" charset="-78"/>
            </a:rPr>
            <a:t>: برای مقایسه دو نوع علوفه، دامداری به </a:t>
          </a:r>
          <a:r>
            <a:rPr lang="fa-IR" sz="2400">
              <a:solidFill>
                <a:srgbClr val="C00000"/>
              </a:solidFill>
              <a:cs typeface="B Kamran" panose="00000400000000000000" pitchFamily="2" charset="-78"/>
            </a:rPr>
            <a:t>10</a:t>
          </a:r>
          <a:r>
            <a:rPr lang="fa-IR" sz="2400">
              <a:solidFill>
                <a:srgbClr val="002060"/>
              </a:solidFill>
              <a:cs typeface="B Kamran" panose="00000400000000000000" pitchFamily="2" charset="-78"/>
            </a:rPr>
            <a:t> گاو علوفۀ نوع اول و به </a:t>
          </a:r>
          <a:r>
            <a:rPr lang="fa-IR" sz="2400">
              <a:solidFill>
                <a:srgbClr val="C00000"/>
              </a:solidFill>
              <a:cs typeface="B Kamran" panose="00000400000000000000" pitchFamily="2" charset="-78"/>
            </a:rPr>
            <a:t>14</a:t>
          </a:r>
          <a:r>
            <a:rPr lang="fa-IR" sz="2400">
              <a:solidFill>
                <a:srgbClr val="002060"/>
              </a:solidFill>
              <a:cs typeface="B Kamran" panose="00000400000000000000" pitchFamily="2" charset="-78"/>
            </a:rPr>
            <a:t> گاو علوفۀ نوع دوم می دهد. پس از 6 ماه اضافه وزن ها را محاسبه می کند.</a:t>
          </a:r>
        </a:p>
        <a:p>
          <a:pPr algn="justLow" rtl="1">
            <a:lnSpc>
              <a:spcPts val="3200"/>
            </a:lnSpc>
          </a:pPr>
          <a:r>
            <a:rPr lang="fa-IR" sz="2000">
              <a:solidFill>
                <a:srgbClr val="002060"/>
              </a:solidFill>
              <a:cs typeface="B Kamran" panose="00000400000000000000" pitchFamily="2" charset="-78"/>
            </a:rPr>
            <a:t>اضافه وزن تغذیه در علوفه نوع اول: 21، 26، 18، 22، 21، 19، 17، 18، 22، 19</a:t>
          </a:r>
        </a:p>
        <a:p>
          <a:pPr algn="justLow" rtl="1">
            <a:lnSpc>
              <a:spcPts val="3200"/>
            </a:lnSpc>
          </a:pPr>
          <a:r>
            <a:rPr lang="fa-IR" sz="2000">
              <a:solidFill>
                <a:srgbClr val="002060"/>
              </a:solidFill>
              <a:cs typeface="B Kamran" panose="00000400000000000000" pitchFamily="2" charset="-78"/>
            </a:rPr>
            <a:t>اضافه وزن تغذیه در علوفه نوع دوم: 19، 20، 18، 22، 17، 15، 14، 18، 17، 21، 18، 21، 18، 17</a:t>
          </a:r>
        </a:p>
        <a:p>
          <a:pPr algn="justLow" rtl="1"/>
          <a:r>
            <a:rPr lang="fa-IR" sz="2400">
              <a:solidFill>
                <a:srgbClr val="002060"/>
              </a:solidFill>
              <a:cs typeface="B Kamran" panose="00000400000000000000" pitchFamily="2" charset="-78"/>
            </a:rPr>
            <a:t>واریانس های اضافه وزن با دو نوع علوفه نامعلوم می باشد. </a:t>
          </a:r>
          <a:r>
            <a:rPr lang="fa-IR" sz="2400" kern="1200">
              <a:solidFill>
                <a:schemeClr val="tx1"/>
              </a:solidFill>
              <a:effectLst/>
              <a:latin typeface="+mn-lt"/>
              <a:ea typeface="+mn-ea"/>
              <a:cs typeface="B Kamran" panose="00000400000000000000" pitchFamily="2" charset="-78"/>
            </a:rPr>
            <a:t>اگر واریانس نامعلوم و برابر باشد، در سطح آلفای 0.05 علوفه ها را بیازمایید.</a:t>
          </a:r>
        </a:p>
        <a:p>
          <a:pPr algn="justLow" rtl="1">
            <a:lnSpc>
              <a:spcPts val="3900"/>
            </a:lnSpc>
          </a:pPr>
          <a:endParaRPr lang="fa-IR" sz="2400" kern="1200">
            <a:solidFill>
              <a:schemeClr val="tx1"/>
            </a:solidFill>
            <a:effectLst/>
            <a:latin typeface="+mn-lt"/>
            <a:ea typeface="+mn-ea"/>
            <a:cs typeface="B Kamran" panose="000004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110</xdr:row>
      <xdr:rowOff>42333</xdr:rowOff>
    </xdr:from>
    <xdr:to>
      <xdr:col>5</xdr:col>
      <xdr:colOff>63500</xdr:colOff>
      <xdr:row>135</xdr:row>
      <xdr:rowOff>52917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ontent Placeholder 2">
              <a:extLst>
                <a:ext uri="{FF2B5EF4-FFF2-40B4-BE49-F238E27FC236}">
                  <a16:creationId xmlns:a16="http://schemas.microsoft.com/office/drawing/2014/main" id="{00000000-0008-0000-0C00-000020000000}"/>
                </a:ext>
              </a:extLst>
            </xdr:cNvPr>
            <xdr:cNvSpPr>
              <a:spLocks noGrp="1"/>
            </xdr:cNvSpPr>
          </xdr:nvSpPr>
          <xdr:spPr>
            <a:xfrm>
              <a:off x="0" y="14668500"/>
              <a:ext cx="7429500" cy="3979334"/>
            </a:xfrm>
            <a:prstGeom prst="rect">
              <a:avLst/>
            </a:prstGeom>
          </xdr:spPr>
          <xdr:txBody>
            <a:bodyPr vert="horz" wrap="square" lIns="91440" tIns="45720" rIns="91440" bIns="45720" rtlCol="0">
              <a:normAutofit/>
            </a:bodyPr>
            <a:lstStyle>
              <a:lvl1pPr marL="342900" indent="-3429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32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742950" indent="-28575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»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14:m>
                <m:oMath xmlns:m="http://schemas.openxmlformats.org/officeDocument/2006/math">
                  <m:sSub>
                    <m:sSubPr>
                      <m:ctrlPr>
                        <a:rPr lang="en-GB" sz="18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acc>
                        <m:accPr>
                          <m:chr m:val="̅"/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accPr>
                        <m:e>
                          <m:r>
                            <a:rPr lang="en-GB" sz="1800" i="1">
                              <a:latin typeface="Cambria Math"/>
                            </a:rPr>
                            <m:t>𝑋</m:t>
                          </m:r>
                        </m:e>
                      </m:acc>
                    </m:e>
                    <m:sub>
                      <m:r>
                        <a:rPr lang="en-GB" sz="1800" i="1">
                          <a:latin typeface="Cambria Math"/>
                        </a:rPr>
                        <m:t>1</m:t>
                      </m:r>
                    </m:sub>
                  </m:sSub>
                </m:oMath>
              </a14:m>
              <a:r>
                <a:rPr lang="en-GB" sz="1800">
                  <a:cs typeface="B Kamran" panose="00000400000000000000" pitchFamily="2" charset="-78"/>
                </a:rPr>
                <a:t>=20.3	n</a:t>
              </a:r>
              <a:r>
                <a:rPr lang="en-GB" sz="1800" baseline="-25000">
                  <a:cs typeface="B Kamran" panose="00000400000000000000" pitchFamily="2" charset="-78"/>
                </a:rPr>
                <a:t>1 </a:t>
              </a:r>
              <a:r>
                <a:rPr lang="en-GB" sz="1800">
                  <a:cs typeface="B Kamran" panose="00000400000000000000" pitchFamily="2" charset="-78"/>
                </a:rPr>
                <a:t>=10		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S</a:t>
              </a:r>
              <a:r>
                <a:rPr lang="en-GB" sz="18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1</a:t>
              </a:r>
              <a:r>
                <a:rPr lang="en-GB" sz="18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 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=7.122	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8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0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</a:rPr>
                <a:t>=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</a:p>
            <a:p>
              <a14:m>
                <m:oMath xmlns:m="http://schemas.openxmlformats.org/officeDocument/2006/math">
                  <m:sSub>
                    <m:sSubPr>
                      <m:ctrlPr>
                        <a:rPr lang="en-GB" sz="18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acc>
                        <m:accPr>
                          <m:chr m:val="̅"/>
                          <m:ctrlPr>
                            <a:rPr lang="en-GB" sz="1800" i="1">
                              <a:latin typeface="Cambria Math" panose="02040503050406030204" pitchFamily="18" charset="0"/>
                            </a:rPr>
                          </m:ctrlPr>
                        </m:accPr>
                        <m:e>
                          <m:r>
                            <a:rPr lang="en-GB" sz="1800" i="1">
                              <a:latin typeface="Cambria Math"/>
                            </a:rPr>
                            <m:t>𝑋</m:t>
                          </m:r>
                        </m:e>
                      </m:acc>
                    </m:e>
                    <m:sub>
                      <m:r>
                        <a:rPr lang="en-GB" sz="1800" i="1">
                          <a:latin typeface="Cambria Math"/>
                        </a:rPr>
                        <m:t>2</m:t>
                      </m:r>
                    </m:sub>
                  </m:sSub>
                </m:oMath>
              </a14:m>
              <a:r>
                <a:rPr lang="en-GB" sz="1800">
                  <a:cs typeface="B Kamran" panose="00000400000000000000" pitchFamily="2" charset="-78"/>
                </a:rPr>
                <a:t>=18.214	n</a:t>
              </a:r>
              <a:r>
                <a:rPr lang="en-GB" sz="1800" baseline="-25000">
                  <a:cs typeface="B Kamran" panose="00000400000000000000" pitchFamily="2" charset="-78"/>
                </a:rPr>
                <a:t>2 </a:t>
              </a:r>
              <a:r>
                <a:rPr lang="en-GB" sz="1800">
                  <a:cs typeface="B Kamran" panose="00000400000000000000" pitchFamily="2" charset="-78"/>
                </a:rPr>
                <a:t>=14		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S</a:t>
              </a:r>
              <a:r>
                <a:rPr lang="en-GB" sz="18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8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 =5.104	 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8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A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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  <a:endParaRPr lang="ar-SA" sz="1800" baseline="-18000">
                <a:solidFill>
                  <a:srgbClr val="002060"/>
                </a:solidFill>
                <a:cs typeface="B Kamran" panose="00000400000000000000" pitchFamily="2" charset="-78"/>
              </a:endParaRPr>
            </a:p>
            <a:p>
              <a:r>
                <a:rPr lang="en-GB" sz="1800">
                  <a:cs typeface="B Kamran" panose="00000400000000000000" pitchFamily="2" charset="-78"/>
                </a:rPr>
                <a:t>a=0.05	t</a:t>
              </a:r>
              <a:r>
                <a:rPr lang="en-GB" sz="1800" baseline="-25000">
                  <a:cs typeface="B Kamran" panose="00000400000000000000" pitchFamily="2" charset="-78"/>
                </a:rPr>
                <a:t>0.025</a:t>
              </a:r>
              <a:r>
                <a:rPr lang="en-GB" sz="1800">
                  <a:cs typeface="B Kamran" panose="00000400000000000000" pitchFamily="2" charset="-78"/>
                </a:rPr>
                <a:t>=2.0739	df=22</a:t>
              </a:r>
            </a:p>
            <a:p>
              <a14:m>
                <m:oMath xmlns:m="http://schemas.openxmlformats.org/officeDocument/2006/math">
                  <m:r>
                    <m:rPr>
                      <m:nor/>
                    </m:rPr>
                    <a:rPr lang="en-GB" sz="2000">
                      <a:solidFill>
                        <a:srgbClr val="C00000"/>
                      </a:solidFill>
                      <a:cs typeface="B Kamran" panose="00000400000000000000" pitchFamily="2" charset="-78"/>
                      <a:sym typeface="Symbol"/>
                    </a:rPr>
                    <m:t>S</m:t>
                  </m:r>
                  <m:r>
                    <m:rPr>
                      <m:nor/>
                    </m:rPr>
                    <a:rPr lang="en-GB" sz="2000" baseline="-25000">
                      <a:solidFill>
                        <a:srgbClr val="C00000"/>
                      </a:solidFill>
                      <a:cs typeface="B Kamran" panose="00000400000000000000" pitchFamily="2" charset="-78"/>
                      <a:sym typeface="Symbol"/>
                    </a:rPr>
                    <m:t>p</m:t>
                  </m:r>
                  <m:r>
                    <m:rPr>
                      <m:nor/>
                    </m:rPr>
                    <a:rPr lang="en-GB" sz="2000" baseline="30000">
                      <a:solidFill>
                        <a:srgbClr val="C00000"/>
                      </a:solidFill>
                      <a:cs typeface="B Kamran" panose="00000400000000000000" pitchFamily="2" charset="-78"/>
                      <a:sym typeface="Symbol"/>
                    </a:rPr>
                    <m:t>2</m:t>
                  </m:r>
                  <m:r>
                    <a:rPr lang="en-GB" sz="2000" i="1">
                      <a:solidFill>
                        <a:srgbClr val="C00000"/>
                      </a:solidFill>
                      <a:latin typeface="Cambria Math"/>
                      <a:sym typeface="Symbol"/>
                    </a:rPr>
                    <m:t>=</m:t>
                  </m:r>
                  <m:f>
                    <m:fPr>
                      <m:ctrlPr>
                        <a:rPr lang="en-GB" sz="2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d>
                        <m:dPr>
                          <m:ctrlPr>
                            <a:rPr lang="en-GB" sz="2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GB" sz="2400" b="0" i="1">
                              <a:latin typeface="Cambria Math"/>
                            </a:rPr>
                            <m:t>9</m:t>
                          </m:r>
                          <m:r>
                            <a:rPr lang="en-GB" sz="2400" b="0" i="1">
                              <a:latin typeface="Cambria Math"/>
                            </a:rPr>
                            <m:t>∗</m:t>
                          </m:r>
                          <m:r>
                            <a:rPr lang="en-GB" sz="2400" b="0" i="1">
                              <a:latin typeface="Cambria Math"/>
                            </a:rPr>
                            <m:t>7</m:t>
                          </m:r>
                          <m:r>
                            <a:rPr lang="en-GB" sz="2400" b="0" i="1">
                              <a:latin typeface="Cambria Math"/>
                            </a:rPr>
                            <m:t>.</m:t>
                          </m:r>
                          <m:r>
                            <a:rPr lang="en-GB" sz="2400" b="0" i="1">
                              <a:latin typeface="Cambria Math"/>
                            </a:rPr>
                            <m:t>122</m:t>
                          </m:r>
                        </m:e>
                      </m:d>
                      <m:r>
                        <a:rPr lang="en-GB" sz="2400" b="0" i="1">
                          <a:latin typeface="Cambria Math"/>
                        </a:rPr>
                        <m:t>+(</m:t>
                      </m:r>
                      <m:r>
                        <a:rPr lang="en-GB" sz="2400" b="0" i="1">
                          <a:latin typeface="Cambria Math"/>
                        </a:rPr>
                        <m:t>13</m:t>
                      </m:r>
                      <m:r>
                        <a:rPr lang="en-GB" sz="2400" b="0" i="1">
                          <a:latin typeface="Cambria Math"/>
                        </a:rPr>
                        <m:t>∗</m:t>
                      </m:r>
                      <m:r>
                        <a:rPr lang="en-GB" sz="2400" b="0" i="1">
                          <a:latin typeface="Cambria Math"/>
                        </a:rPr>
                        <m:t>5</m:t>
                      </m:r>
                      <m:r>
                        <a:rPr lang="en-GB" sz="2400" b="0" i="1">
                          <a:latin typeface="Cambria Math"/>
                        </a:rPr>
                        <m:t>.</m:t>
                      </m:r>
                      <m:r>
                        <a:rPr lang="en-GB" sz="2400" b="0" i="1">
                          <a:latin typeface="Cambria Math"/>
                        </a:rPr>
                        <m:t>104</m:t>
                      </m:r>
                      <m:r>
                        <a:rPr lang="en-GB" sz="2400" b="0" i="1">
                          <a:latin typeface="Cambria Math"/>
                        </a:rPr>
                        <m:t>)</m:t>
                      </m:r>
                    </m:num>
                    <m:den>
                      <m:r>
                        <a:rPr lang="en-GB" sz="2400" b="0" i="1">
                          <a:latin typeface="Cambria Math"/>
                        </a:rPr>
                        <m:t>10</m:t>
                      </m:r>
                      <m:r>
                        <a:rPr lang="en-GB" sz="2400" b="0" i="1">
                          <a:latin typeface="Cambria Math"/>
                        </a:rPr>
                        <m:t>+</m:t>
                      </m:r>
                      <m:r>
                        <a:rPr lang="en-GB" sz="2400" b="0" i="1">
                          <a:latin typeface="Cambria Math"/>
                        </a:rPr>
                        <m:t>14</m:t>
                      </m:r>
                      <m:r>
                        <a:rPr lang="en-GB" sz="2400" b="0" i="1">
                          <a:latin typeface="Cambria Math"/>
                        </a:rPr>
                        <m:t>−</m:t>
                      </m:r>
                      <m:r>
                        <a:rPr lang="en-GB" sz="2400" b="0" i="1">
                          <a:latin typeface="Cambria Math"/>
                        </a:rPr>
                        <m:t>2</m:t>
                      </m:r>
                    </m:den>
                  </m:f>
                  <m:r>
                    <a:rPr lang="en-GB" sz="2400">
                      <a:latin typeface="Cambria Math"/>
                    </a:rPr>
                    <m:t>=</m:t>
                  </m:r>
                  <m:r>
                    <a:rPr lang="en-GB" sz="2400" b="0" i="0">
                      <a:latin typeface="Cambria Math"/>
                    </a:rPr>
                    <m:t>5</m:t>
                  </m:r>
                  <m:r>
                    <a:rPr lang="en-GB" sz="2400" b="0" i="0">
                      <a:latin typeface="Cambria Math"/>
                    </a:rPr>
                    <m:t>.</m:t>
                  </m:r>
                  <m:r>
                    <a:rPr lang="en-GB" sz="2400" b="0" i="0">
                      <a:latin typeface="Cambria Math"/>
                    </a:rPr>
                    <m:t>930</m:t>
                  </m:r>
                </m:oMath>
              </a14:m>
              <a:r>
                <a:rPr lang="en-GB" sz="1800">
                  <a:cs typeface="B Kamran" panose="00000400000000000000" pitchFamily="2" charset="-78"/>
                </a:rPr>
                <a:t>		</a:t>
              </a:r>
              <a:endParaRPr lang="en-GB" sz="2000">
                <a:solidFill>
                  <a:srgbClr val="C00000"/>
                </a:solidFill>
                <a:cs typeface="B Kamran" panose="00000400000000000000" pitchFamily="2" charset="-78"/>
                <a:sym typeface="Symbol"/>
              </a:endParaRPr>
            </a:p>
            <a:p>
              <a14:m>
                <m:oMath xmlns:m="http://schemas.openxmlformats.org/officeDocument/2006/math">
                  <m:r>
                    <m:rPr>
                      <m:nor/>
                    </m:rPr>
                    <a:rPr lang="en-GB" sz="2000" b="0" i="0">
                      <a:solidFill>
                        <a:srgbClr val="C00000"/>
                      </a:solidFill>
                      <a:cs typeface="B Kamran" panose="00000400000000000000" pitchFamily="2" charset="-78"/>
                      <a:sym typeface="Symbol"/>
                    </a:rPr>
                    <m:t>t</m:t>
                  </m:r>
                  <m:r>
                    <a:rPr lang="en-GB" sz="2000" i="1">
                      <a:solidFill>
                        <a:srgbClr val="C00000"/>
                      </a:solidFill>
                      <a:latin typeface="Cambria Math"/>
                      <a:sym typeface="Symbol"/>
                    </a:rPr>
                    <m:t>=</m:t>
                  </m:r>
                  <m:f>
                    <m:fPr>
                      <m:ctrlPr>
                        <a:rPr lang="en-GB" sz="2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n-GB" sz="24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acc>
                            <m:accPr>
                              <m:chr m:val="̅"/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accPr>
                            <m:e>
                              <m:r>
                                <a:rPr lang="en-GB" sz="2400" i="1">
                                  <a:latin typeface="Cambria Math"/>
                                </a:rPr>
                                <m:t>𝑋</m:t>
                              </m:r>
                            </m:e>
                          </m:acc>
                        </m:e>
                        <m:sub>
                          <m:r>
                            <a:rPr lang="en-GB" sz="2400">
                              <a:latin typeface="Cambria Math"/>
                            </a:rPr>
                            <m:t>1</m:t>
                          </m:r>
                        </m:sub>
                      </m:sSub>
                      <m:r>
                        <a:rPr lang="en-GB" sz="2400">
                          <a:latin typeface="Cambria Math"/>
                        </a:rPr>
                        <m:t>−</m:t>
                      </m:r>
                      <m:sSub>
                        <m:sSubPr>
                          <m:ctrlPr>
                            <a:rPr lang="en-GB" sz="24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acc>
                            <m:accPr>
                              <m:chr m:val="̅"/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accPr>
                            <m:e>
                              <m:r>
                                <a:rPr lang="en-GB" sz="2400" i="1">
                                  <a:latin typeface="Cambria Math"/>
                                </a:rPr>
                                <m:t>𝑋</m:t>
                              </m:r>
                            </m:e>
                          </m:acc>
                        </m:e>
                        <m:sub>
                          <m:r>
                            <a:rPr lang="en-GB" sz="2400">
                              <a:latin typeface="Cambria Math"/>
                            </a:rPr>
                            <m:t>2</m:t>
                          </m:r>
                        </m:sub>
                      </m:sSub>
                    </m:num>
                    <m:den>
                      <m:r>
                        <a:rPr lang="en-GB" sz="2400" b="0" i="1">
                          <a:latin typeface="Cambria Math"/>
                        </a:rPr>
                        <m:t>𝑆</m:t>
                      </m:r>
                      <m:r>
                        <m:rPr>
                          <m:sty m:val="p"/>
                        </m:rPr>
                        <a:rPr lang="en-GB" sz="2400" b="0" i="0">
                          <a:latin typeface="Cambria Math"/>
                        </a:rPr>
                        <m:t>p</m:t>
                      </m:r>
                      <m:rad>
                        <m:radPr>
                          <m:degHide m:val="on"/>
                          <m:ctrlPr>
                            <a:rPr lang="en-GB" sz="24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2400" b="0" i="1">
                                  <a:latin typeface="Cambria Math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lang="en-GB" sz="24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GB" sz="2400" i="1">
                                      <a:latin typeface="Cambria Math"/>
                                    </a:rPr>
                                    <m:t>𝑛</m:t>
                                  </m:r>
                                </m:e>
                                <m:sub>
                                  <m:r>
                                    <a:rPr lang="en-GB" sz="2400">
                                      <a:latin typeface="Cambria Math"/>
                                    </a:rPr>
                                    <m:t>1</m:t>
                                  </m:r>
                                </m:sub>
                              </m:sSub>
                            </m:den>
                          </m:f>
                          <m:r>
                            <a:rPr lang="en-GB" sz="2400">
                              <a:latin typeface="Cambria Math"/>
                            </a:rPr>
                            <m:t>+</m:t>
                          </m:r>
                          <m:f>
                            <m:fPr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2400" b="0" i="1">
                                  <a:latin typeface="Cambria Math"/>
                                </a:rPr>
                                <m:t>1</m:t>
                              </m:r>
                            </m:num>
                            <m:den>
                              <m:sSub>
                                <m:sSubPr>
                                  <m:ctrlPr>
                                    <a:rPr lang="en-GB" sz="2400" i="1">
                                      <a:latin typeface="Cambria Math" panose="02040503050406030204" pitchFamily="18" charset="0"/>
                                    </a:rPr>
                                  </m:ctrlPr>
                                </m:sSubPr>
                                <m:e>
                                  <m:r>
                                    <a:rPr lang="en-GB" sz="2400" i="1">
                                      <a:latin typeface="Cambria Math"/>
                                    </a:rPr>
                                    <m:t>𝑛</m:t>
                                  </m:r>
                                </m:e>
                                <m:sub>
                                  <m:r>
                                    <a:rPr lang="en-GB" sz="2400">
                                      <a:latin typeface="Cambria Math"/>
                                    </a:rPr>
                                    <m:t>2</m:t>
                                  </m:r>
                                </m:sub>
                              </m:sSub>
                            </m:den>
                          </m:f>
                        </m:e>
                      </m:rad>
                    </m:den>
                  </m:f>
                  <m:r>
                    <a:rPr lang="en-GB" sz="2400">
                      <a:latin typeface="Cambria Math"/>
                    </a:rPr>
                    <m:t>=</m:t>
                  </m:r>
                  <m:f>
                    <m:fPr>
                      <m:ctrlPr>
                        <a:rPr lang="en-GB" sz="24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GB" sz="2400" b="0" i="0">
                          <a:latin typeface="Cambria Math"/>
                        </a:rPr>
                        <m:t>20</m:t>
                      </m:r>
                      <m:r>
                        <a:rPr lang="en-GB" sz="2400" b="0" i="0">
                          <a:latin typeface="Cambria Math"/>
                        </a:rPr>
                        <m:t>.</m:t>
                      </m:r>
                      <m:r>
                        <a:rPr lang="en-GB" sz="2400" b="0" i="0">
                          <a:latin typeface="Cambria Math"/>
                        </a:rPr>
                        <m:t>3</m:t>
                      </m:r>
                      <m:r>
                        <a:rPr lang="en-GB" sz="2400">
                          <a:latin typeface="Cambria Math"/>
                        </a:rPr>
                        <m:t>−</m:t>
                      </m:r>
                      <m:r>
                        <a:rPr lang="en-GB" sz="2400" b="0" i="0">
                          <a:latin typeface="Cambria Math"/>
                        </a:rPr>
                        <m:t>18</m:t>
                      </m:r>
                      <m:r>
                        <a:rPr lang="en-GB" sz="2400" b="0" i="0">
                          <a:latin typeface="Cambria Math"/>
                        </a:rPr>
                        <m:t>.</m:t>
                      </m:r>
                      <m:r>
                        <a:rPr lang="en-GB" sz="2400" b="0" i="0">
                          <a:latin typeface="Cambria Math"/>
                        </a:rPr>
                        <m:t>214</m:t>
                      </m:r>
                    </m:num>
                    <m:den>
                      <m:rad>
                        <m:radPr>
                          <m:degHide m:val="on"/>
                          <m:ctrlPr>
                            <a:rPr lang="en-GB" sz="24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r>
                            <a:rPr lang="en-GB" sz="2400" b="0" i="1">
                              <a:latin typeface="Cambria Math"/>
                            </a:rPr>
                            <m:t>5</m:t>
                          </m:r>
                          <m:r>
                            <a:rPr lang="en-GB" sz="2400" b="0" i="1">
                              <a:latin typeface="Cambria Math"/>
                            </a:rPr>
                            <m:t>.</m:t>
                          </m:r>
                          <m:r>
                            <a:rPr lang="en-GB" sz="2400" b="0" i="1">
                              <a:latin typeface="Cambria Math"/>
                            </a:rPr>
                            <m:t>93</m:t>
                          </m:r>
                        </m:e>
                      </m:rad>
                      <m:rad>
                        <m:radPr>
                          <m:degHide m:val="on"/>
                          <m:ctrlPr>
                            <a:rPr lang="en-GB" sz="2400" i="1">
                              <a:latin typeface="Cambria Math" panose="02040503050406030204" pitchFamily="18" charset="0"/>
                            </a:rPr>
                          </m:ctrlPr>
                        </m:radPr>
                        <m:deg/>
                        <m:e>
                          <m:f>
                            <m:fPr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2400">
                                  <a:latin typeface="Cambria Math"/>
                                </a:rPr>
                                <m:t>1</m:t>
                              </m:r>
                            </m:num>
                            <m:den>
                              <m:r>
                                <a:rPr lang="en-GB" sz="2400">
                                  <a:latin typeface="Cambria Math"/>
                                </a:rPr>
                                <m:t>1</m:t>
                              </m:r>
                              <m:r>
                                <a:rPr lang="en-GB" sz="2400" b="0" i="0">
                                  <a:latin typeface="Cambria Math"/>
                                </a:rPr>
                                <m:t>0</m:t>
                              </m:r>
                            </m:den>
                          </m:f>
                          <m:r>
                            <a:rPr lang="en-GB" sz="2400">
                              <a:latin typeface="Cambria Math"/>
                            </a:rPr>
                            <m:t>+</m:t>
                          </m:r>
                          <m:f>
                            <m:fPr>
                              <m:ctrlPr>
                                <a:rPr lang="en-GB" sz="24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GB" sz="2400">
                                  <a:latin typeface="Cambria Math"/>
                                </a:rPr>
                                <m:t>1</m:t>
                              </m:r>
                            </m:num>
                            <m:den>
                              <m:r>
                                <a:rPr lang="en-GB" sz="2400">
                                  <a:latin typeface="Cambria Math"/>
                                </a:rPr>
                                <m:t>1</m:t>
                              </m:r>
                              <m:r>
                                <a:rPr lang="en-GB" sz="2400" b="0" i="1">
                                  <a:latin typeface="Cambria Math"/>
                                </a:rPr>
                                <m:t>4</m:t>
                              </m:r>
                            </m:den>
                          </m:f>
                        </m:e>
                      </m:rad>
                    </m:den>
                  </m:f>
                  <m:r>
                    <a:rPr lang="en-GB" sz="2400">
                      <a:latin typeface="Cambria Math"/>
                    </a:rPr>
                    <m:t>=</m:t>
                  </m:r>
                  <m:r>
                    <a:rPr lang="en-GB" sz="2400">
                      <a:latin typeface="Cambria Math"/>
                    </a:rPr>
                    <m:t>2</m:t>
                  </m:r>
                  <m:r>
                    <a:rPr lang="en-GB" sz="2400">
                      <a:latin typeface="Cambria Math"/>
                    </a:rPr>
                    <m:t>.</m:t>
                  </m:r>
                  <m:r>
                    <a:rPr lang="en-GB" sz="2400" b="0" i="0">
                      <a:latin typeface="Cambria Math"/>
                    </a:rPr>
                    <m:t>069</m:t>
                  </m:r>
                </m:oMath>
              </a14:m>
              <a:r>
                <a:rPr lang="en-GB" sz="1800">
                  <a:cs typeface="B Kamran" panose="00000400000000000000" pitchFamily="2" charset="-78"/>
                </a:rPr>
                <a:t>	</a:t>
              </a:r>
              <a:endParaRPr lang="fa-IR" sz="1800">
                <a:cs typeface="B Kamran" panose="00000400000000000000" pitchFamily="2" charset="-78"/>
              </a:endParaRPr>
            </a:p>
            <a:p>
              <a:endParaRPr lang="fa-IR" sz="1800">
                <a:cs typeface="B Kamran" panose="00000400000000000000" pitchFamily="2" charset="-78"/>
              </a:endParaRPr>
            </a:p>
            <a:p>
              <a:pPr marL="0" indent="0" algn="ctr">
                <a:buNone/>
              </a:pPr>
              <a:r>
                <a:rPr lang="en-GB" sz="1800">
                  <a:cs typeface="B Kamran" panose="00000400000000000000" pitchFamily="2" charset="-78"/>
                </a:rPr>
                <a:t>-</a:t>
              </a:r>
              <a:r>
                <a:rPr lang="en-GB" sz="1800">
                  <a:cs typeface="B Kamran" panose="00000400000000000000" pitchFamily="2" charset="-78"/>
                  <a:sym typeface="Symbol"/>
                </a:rPr>
                <a:t> 2.0739  </a:t>
              </a:r>
              <a:r>
                <a:rPr lang="en-GB" sz="1800">
                  <a:cs typeface="B Kamran" panose="00000400000000000000" pitchFamily="2" charset="-78"/>
                </a:rPr>
                <a:t>2.069 </a:t>
              </a:r>
              <a:r>
                <a:rPr lang="en-GB" sz="1800">
                  <a:cs typeface="B Kamran" panose="00000400000000000000" pitchFamily="2" charset="-78"/>
                  <a:sym typeface="Symbol"/>
                </a:rPr>
                <a:t> 2.0739</a:t>
              </a:r>
              <a:endParaRPr lang="en-GB" sz="1800">
                <a:cs typeface="B Kamran" panose="00000400000000000000" pitchFamily="2" charset="-78"/>
              </a:endParaRPr>
            </a:p>
            <a:p>
              <a:pPr algn="r" rtl="1"/>
              <a:r>
                <a:rPr lang="en-GB" sz="2400">
                  <a:cs typeface="B Kamran" panose="00000400000000000000" pitchFamily="2" charset="-78"/>
                  <a:sym typeface="Wingdings" panose="05000000000000000000" pitchFamily="2" charset="2"/>
                </a:rPr>
                <a:t> </a:t>
              </a:r>
              <a:r>
                <a:rPr lang="fa-IR" sz="2400">
                  <a:cs typeface="B Kamran" panose="00000400000000000000" pitchFamily="2" charset="-78"/>
                  <a:sym typeface="Wingdings" panose="05000000000000000000" pitchFamily="2" charset="2"/>
                </a:rPr>
                <a:t> لذا فرض برابری میانگین هادر سطح 0.05 درست است. لذا </a:t>
              </a:r>
              <a:r>
                <a:rPr lang="en-GB" sz="2000">
                  <a:cs typeface="B Kamran" panose="00000400000000000000" pitchFamily="2" charset="-78"/>
                  <a:sym typeface="Wingdings" panose="05000000000000000000" pitchFamily="2" charset="2"/>
                </a:rPr>
                <a:t>H</a:t>
              </a:r>
              <a:r>
                <a:rPr lang="en-GB" sz="20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0</a:t>
              </a:r>
              <a:r>
                <a:rPr lang="fa-IR" sz="24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 </a:t>
              </a:r>
              <a:r>
                <a:rPr lang="fa-IR" sz="2400">
                  <a:cs typeface="B Kamran" panose="00000400000000000000" pitchFamily="2" charset="-78"/>
                  <a:sym typeface="Wingdings" panose="05000000000000000000" pitchFamily="2" charset="2"/>
                </a:rPr>
                <a:t>تأیید می شود. </a:t>
              </a:r>
              <a:endParaRPr lang="en-GB" sz="2800">
                <a:latin typeface="2 kamran"/>
                <a:cs typeface="B Kamran" panose="00000400000000000000" pitchFamily="2" charset="-78"/>
              </a:endParaRPr>
            </a:p>
          </xdr:txBody>
        </xdr:sp>
      </mc:Choice>
      <mc:Fallback xmlns="">
        <xdr:sp macro="" textlink="">
          <xdr:nvSpPr>
            <xdr:cNvPr id="32" name="Content Placeholder 2"/>
            <xdr:cNvSpPr>
              <a:spLocks xmlns:a="http://schemas.openxmlformats.org/drawingml/2006/main" noGrp="1"/>
            </xdr:cNvSpPr>
          </xdr:nvSpPr>
          <xdr:spPr>
            <a:xfrm xmlns:a="http://schemas.openxmlformats.org/drawingml/2006/main">
              <a:off x="0" y="14668500"/>
              <a:ext cx="7429500" cy="3979334"/>
            </a:xfrm>
            <a:prstGeom xmlns:a="http://schemas.openxmlformats.org/drawingml/2006/main" prst="rect">
              <a:avLst/>
            </a:prstGeom>
          </xdr:spPr>
          <xdr:txBody>
            <a:bodyPr xmlns:a="http://schemas.openxmlformats.org/drawingml/2006/main" vert="horz" wrap="square" lIns="91440" tIns="45720" rIns="91440" bIns="45720" rtlCol="0">
              <a:normAutofit/>
            </a:bodyPr>
            <a:lstStyle xmlns:a="http://schemas.openxmlformats.org/drawingml/2006/main">
              <a:lvl1pPr marL="342900" indent="-3429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32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742950" indent="-28575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1143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4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600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–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20574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»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5146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9718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4290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886200" indent="-228600" algn="l" defTabSz="914400" rtl="0" eaLnBrk="1" latinLnBrk="0" hangingPunct="1">
                <a:spcBef>
                  <a:spcPct val="20000"/>
                </a:spcBef>
                <a:buFont typeface="Arial" panose="020B0604020202020204" pitchFamily="34" charset="0"/>
                <a:buChar char="•"/>
                <a:defRPr sz="20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800" i="0">
                  <a:latin typeface="Cambria Math"/>
                </a:rPr>
                <a:t>𝑋 ̅_1</a:t>
              </a:r>
              <a:r>
                <a:rPr lang="en-GB" sz="1800">
                  <a:cs typeface="B Kamran" panose="00000400000000000000" pitchFamily="2" charset="-78"/>
                </a:rPr>
                <a:t>=20.3	n</a:t>
              </a:r>
              <a:r>
                <a:rPr lang="en-GB" sz="1800" baseline="-25000">
                  <a:cs typeface="B Kamran" panose="00000400000000000000" pitchFamily="2" charset="-78"/>
                </a:rPr>
                <a:t>1 </a:t>
              </a:r>
              <a:r>
                <a:rPr lang="en-GB" sz="1800">
                  <a:cs typeface="B Kamran" panose="00000400000000000000" pitchFamily="2" charset="-78"/>
                </a:rPr>
                <a:t>=10		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S</a:t>
              </a:r>
              <a:r>
                <a:rPr lang="en-GB" sz="18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1</a:t>
              </a:r>
              <a:r>
                <a:rPr lang="en-GB" sz="18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 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=7.122	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8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0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</a:rPr>
                <a:t>=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</a:p>
            <a:p xmlns:a="http://schemas.openxmlformats.org/drawingml/2006/main">
              <a:r>
                <a:rPr lang="en-GB" sz="1800" i="0">
                  <a:latin typeface="Cambria Math"/>
                </a:rPr>
                <a:t>𝑋 ̅_2</a:t>
              </a:r>
              <a:r>
                <a:rPr lang="en-GB" sz="1800">
                  <a:cs typeface="B Kamran" panose="00000400000000000000" pitchFamily="2" charset="-78"/>
                </a:rPr>
                <a:t>=18.214	n</a:t>
              </a:r>
              <a:r>
                <a:rPr lang="en-GB" sz="1800" baseline="-25000">
                  <a:cs typeface="B Kamran" panose="00000400000000000000" pitchFamily="2" charset="-78"/>
                </a:rPr>
                <a:t>2 </a:t>
              </a:r>
              <a:r>
                <a:rPr lang="en-GB" sz="1800">
                  <a:cs typeface="B Kamran" panose="00000400000000000000" pitchFamily="2" charset="-78"/>
                </a:rPr>
                <a:t>=14		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S</a:t>
              </a:r>
              <a:r>
                <a:rPr lang="en-GB" sz="1800" baseline="-25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800" baseline="300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2</a:t>
              </a:r>
              <a:r>
                <a:rPr lang="en-GB" sz="1800">
                  <a:solidFill>
                    <a:srgbClr val="C00000"/>
                  </a:solidFill>
                  <a:cs typeface="B Kamran" panose="00000400000000000000" pitchFamily="2" charset="-78"/>
                  <a:sym typeface="Symbol"/>
                </a:rPr>
                <a:t> =5.104	 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H</a:t>
              </a:r>
              <a:r>
                <a:rPr lang="it-IT" sz="1800" baseline="-18000">
                  <a:solidFill>
                    <a:srgbClr val="002060"/>
                  </a:solidFill>
                  <a:cs typeface="B Kamran" panose="00000400000000000000" pitchFamily="2" charset="-78"/>
                </a:rPr>
                <a:t>A</a:t>
              </a:r>
              <a:r>
                <a:rPr lang="it-IT" sz="1800">
                  <a:solidFill>
                    <a:srgbClr val="002060"/>
                  </a:solidFill>
                  <a:cs typeface="B Kamran" panose="00000400000000000000" pitchFamily="2" charset="-78"/>
                </a:rPr>
                <a:t>:  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fa-IR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GB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1 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  <a:sym typeface="Symbol"/>
                </a:rPr>
                <a:t></a:t>
              </a:r>
              <a:r>
                <a:rPr lang="en-GB" sz="1800">
                  <a:solidFill>
                    <a:srgbClr val="002060"/>
                  </a:solidFill>
                  <a:cs typeface="B Kamran" panose="00000400000000000000" pitchFamily="2" charset="-78"/>
                </a:rPr>
                <a:t> </a:t>
              </a:r>
              <a:r>
                <a:rPr lang="en-US" sz="1800">
                  <a:solidFill>
                    <a:srgbClr val="002060"/>
                  </a:solidFill>
                  <a:cs typeface="B Kamran" panose="00000400000000000000" pitchFamily="2" charset="-78"/>
                </a:rPr>
                <a:t>μ</a:t>
              </a:r>
              <a:r>
                <a:rPr lang="en-US" sz="1800" baseline="-25000">
                  <a:solidFill>
                    <a:srgbClr val="002060"/>
                  </a:solidFill>
                  <a:cs typeface="B Kamran" panose="00000400000000000000" pitchFamily="2" charset="-78"/>
                </a:rPr>
                <a:t>2</a:t>
              </a:r>
              <a:endParaRPr lang="ar-SA" sz="1800" baseline="-18000">
                <a:solidFill>
                  <a:srgbClr val="002060"/>
                </a:solidFill>
                <a:cs typeface="B Kamran" panose="00000400000000000000" pitchFamily="2" charset="-78"/>
              </a:endParaRPr>
            </a:p>
            <a:p xmlns:a="http://schemas.openxmlformats.org/drawingml/2006/main">
              <a:r>
                <a:rPr lang="en-GB" sz="1800">
                  <a:cs typeface="B Kamran" panose="00000400000000000000" pitchFamily="2" charset="-78"/>
                </a:rPr>
                <a:t>a=0.05	t</a:t>
              </a:r>
              <a:r>
                <a:rPr lang="en-GB" sz="1800" baseline="-25000">
                  <a:cs typeface="B Kamran" panose="00000400000000000000" pitchFamily="2" charset="-78"/>
                </a:rPr>
                <a:t>0.025</a:t>
              </a:r>
              <a:r>
                <a:rPr lang="en-GB" sz="1800">
                  <a:cs typeface="B Kamran" panose="00000400000000000000" pitchFamily="2" charset="-78"/>
                </a:rPr>
                <a:t>=2.0739	df=22</a:t>
              </a:r>
            </a:p>
            <a:p xmlns:a="http://schemas.openxmlformats.org/drawingml/2006/main">
              <a:r>
                <a:rPr lang="en-GB" sz="2000" i="0">
                  <a:solidFill>
                    <a:srgbClr val="C00000"/>
                  </a:solidFill>
                  <a:latin typeface="Cambria Math"/>
                  <a:cs typeface="B Kamran" panose="00000400000000000000" pitchFamily="2" charset="-78"/>
                  <a:sym typeface="Symbol"/>
                </a:rPr>
                <a:t>"S</a:t>
              </a:r>
              <a:r>
                <a:rPr lang="en-GB" sz="2000" i="0" baseline="-25000">
                  <a:solidFill>
                    <a:srgbClr val="C00000"/>
                  </a:solidFill>
                  <a:latin typeface="Cambria Math"/>
                  <a:cs typeface="B Kamran" panose="00000400000000000000" pitchFamily="2" charset="-78"/>
                  <a:sym typeface="Symbol"/>
                </a:rPr>
                <a:t>p</a:t>
              </a:r>
              <a:r>
                <a:rPr lang="en-GB" sz="2000" i="0" baseline="30000">
                  <a:solidFill>
                    <a:srgbClr val="C00000"/>
                  </a:solidFill>
                  <a:latin typeface="Cambria Math"/>
                  <a:cs typeface="B Kamran" panose="00000400000000000000" pitchFamily="2" charset="-78"/>
                  <a:sym typeface="Symbol"/>
                </a:rPr>
                <a:t>2"</a:t>
              </a:r>
              <a:r>
                <a:rPr lang="en-GB" sz="2000" i="0">
                  <a:solidFill>
                    <a:srgbClr val="C00000"/>
                  </a:solidFill>
                  <a:latin typeface="Cambria Math"/>
                  <a:sym typeface="Symbol"/>
                </a:rPr>
                <a:t>=</a:t>
              </a:r>
              <a:r>
                <a:rPr lang="en-GB" sz="2400" i="0">
                  <a:latin typeface="Cambria Math"/>
                </a:rPr>
                <a:t>(</a:t>
              </a:r>
              <a:r>
                <a:rPr lang="en-GB" sz="2400" b="0" i="0">
                  <a:latin typeface="Cambria Math"/>
                </a:rPr>
                <a:t>(9∗7.122)+(13∗5.104))/(10+14−2)</a:t>
              </a:r>
              <a:r>
                <a:rPr lang="en-GB" sz="2400" i="0">
                  <a:latin typeface="Cambria Math"/>
                </a:rPr>
                <a:t>=</a:t>
              </a:r>
              <a:r>
                <a:rPr lang="en-GB" sz="2400" b="0" i="0">
                  <a:latin typeface="Cambria Math"/>
                </a:rPr>
                <a:t>5.930</a:t>
              </a:r>
              <a:r>
                <a:rPr lang="en-GB" sz="1800">
                  <a:cs typeface="B Kamran" panose="00000400000000000000" pitchFamily="2" charset="-78"/>
                </a:rPr>
                <a:t>		</a:t>
              </a:r>
              <a:endParaRPr lang="en-GB" sz="2000">
                <a:solidFill>
                  <a:srgbClr val="C00000"/>
                </a:solidFill>
                <a:cs typeface="B Kamran" panose="00000400000000000000" pitchFamily="2" charset="-78"/>
                <a:sym typeface="Symbol"/>
              </a:endParaRPr>
            </a:p>
            <a:p xmlns:a="http://schemas.openxmlformats.org/drawingml/2006/main">
              <a:r>
                <a:rPr lang="en-GB" sz="2000" b="0" i="0">
                  <a:solidFill>
                    <a:srgbClr val="C00000"/>
                  </a:solidFill>
                  <a:latin typeface="Cambria Math"/>
                  <a:cs typeface="B Kamran" panose="00000400000000000000" pitchFamily="2" charset="-78"/>
                  <a:sym typeface="Symbol"/>
                </a:rPr>
                <a:t>"t"</a:t>
              </a:r>
              <a:r>
                <a:rPr lang="en-GB" sz="2000" i="0">
                  <a:solidFill>
                    <a:srgbClr val="C00000"/>
                  </a:solidFill>
                  <a:latin typeface="Cambria Math"/>
                  <a:sym typeface="Symbol"/>
                </a:rPr>
                <a:t>=</a:t>
              </a:r>
              <a:r>
                <a:rPr lang="en-GB" sz="2400" i="0">
                  <a:latin typeface="Cambria Math"/>
                </a:rPr>
                <a:t>(𝑋 ̅_1−𝑋 ̅_2)/(</a:t>
              </a:r>
              <a:r>
                <a:rPr lang="en-GB" sz="2400" b="0" i="0">
                  <a:latin typeface="Cambria Math"/>
                </a:rPr>
                <a:t>𝑆p√(1/</a:t>
              </a:r>
              <a:r>
                <a:rPr lang="en-GB" sz="2400" i="0">
                  <a:latin typeface="Cambria Math"/>
                </a:rPr>
                <a:t>𝑛_1 +</a:t>
              </a:r>
              <a:r>
                <a:rPr lang="en-GB" sz="2400" b="0" i="0">
                  <a:latin typeface="Cambria Math"/>
                </a:rPr>
                <a:t>1/</a:t>
              </a:r>
              <a:r>
                <a:rPr lang="en-GB" sz="2400" i="0">
                  <a:latin typeface="Cambria Math"/>
                </a:rPr>
                <a:t>𝑛_2 ))=(</a:t>
              </a:r>
              <a:r>
                <a:rPr lang="en-GB" sz="2400" b="0" i="0">
                  <a:latin typeface="Cambria Math"/>
                </a:rPr>
                <a:t>20.3</a:t>
              </a:r>
              <a:r>
                <a:rPr lang="en-GB" sz="2400" i="0">
                  <a:latin typeface="Cambria Math"/>
                </a:rPr>
                <a:t>−</a:t>
              </a:r>
              <a:r>
                <a:rPr lang="en-GB" sz="2400" b="0" i="0">
                  <a:latin typeface="Cambria Math"/>
                </a:rPr>
                <a:t>18.214)/(√5.93 √(</a:t>
              </a:r>
              <a:r>
                <a:rPr lang="en-GB" sz="2400" i="0">
                  <a:latin typeface="Cambria Math"/>
                </a:rPr>
                <a:t>1/1</a:t>
              </a:r>
              <a:r>
                <a:rPr lang="en-GB" sz="2400" b="0" i="0">
                  <a:latin typeface="Cambria Math"/>
                </a:rPr>
                <a:t>0</a:t>
              </a:r>
              <a:r>
                <a:rPr lang="en-GB" sz="2400" i="0">
                  <a:latin typeface="Cambria Math"/>
                </a:rPr>
                <a:t>+1/1</a:t>
              </a:r>
              <a:r>
                <a:rPr lang="en-GB" sz="2400" b="0" i="0">
                  <a:latin typeface="Cambria Math"/>
                </a:rPr>
                <a:t>4))</a:t>
              </a:r>
              <a:r>
                <a:rPr lang="en-GB" sz="2400" i="0">
                  <a:latin typeface="Cambria Math"/>
                </a:rPr>
                <a:t>=2.</a:t>
              </a:r>
              <a:r>
                <a:rPr lang="en-GB" sz="2400" b="0" i="0">
                  <a:latin typeface="Cambria Math"/>
                </a:rPr>
                <a:t>069</a:t>
              </a:r>
              <a:r>
                <a:rPr lang="en-GB" sz="1800">
                  <a:cs typeface="B Kamran" panose="00000400000000000000" pitchFamily="2" charset="-78"/>
                </a:rPr>
                <a:t>	</a:t>
              </a:r>
              <a:endParaRPr lang="fa-IR" sz="1800">
                <a:cs typeface="B Kamran" panose="00000400000000000000" pitchFamily="2" charset="-78"/>
              </a:endParaRPr>
            </a:p>
            <a:p xmlns:a="http://schemas.openxmlformats.org/drawingml/2006/main">
              <a:endParaRPr lang="fa-IR" sz="1800">
                <a:cs typeface="B Kamran" panose="00000400000000000000" pitchFamily="2" charset="-78"/>
              </a:endParaRPr>
            </a:p>
            <a:p xmlns:a="http://schemas.openxmlformats.org/drawingml/2006/main">
              <a:pPr marL="0" indent="0" algn="ctr">
                <a:buNone/>
              </a:pPr>
              <a:r>
                <a:rPr lang="en-GB" sz="1800">
                  <a:cs typeface="B Kamran" panose="00000400000000000000" pitchFamily="2" charset="-78"/>
                </a:rPr>
                <a:t>-</a:t>
              </a:r>
              <a:r>
                <a:rPr lang="en-GB" sz="1800">
                  <a:cs typeface="B Kamran" panose="00000400000000000000" pitchFamily="2" charset="-78"/>
                  <a:sym typeface="Symbol"/>
                </a:rPr>
                <a:t> 2.0739  </a:t>
              </a:r>
              <a:r>
                <a:rPr lang="en-GB" sz="1800">
                  <a:cs typeface="B Kamran" panose="00000400000000000000" pitchFamily="2" charset="-78"/>
                </a:rPr>
                <a:t>2.069 </a:t>
              </a:r>
              <a:r>
                <a:rPr lang="en-GB" sz="1800">
                  <a:cs typeface="B Kamran" panose="00000400000000000000" pitchFamily="2" charset="-78"/>
                  <a:sym typeface="Symbol"/>
                </a:rPr>
                <a:t> 2.0739</a:t>
              </a:r>
              <a:endParaRPr lang="en-GB" sz="1800">
                <a:cs typeface="B Kamran" panose="00000400000000000000" pitchFamily="2" charset="-78"/>
              </a:endParaRPr>
            </a:p>
            <a:p xmlns:a="http://schemas.openxmlformats.org/drawingml/2006/main">
              <a:pPr algn="r" rtl="1"/>
              <a:r>
                <a:rPr lang="en-GB" sz="2400">
                  <a:cs typeface="B Kamran" panose="00000400000000000000" pitchFamily="2" charset="-78"/>
                  <a:sym typeface="Wingdings" panose="05000000000000000000" pitchFamily="2" charset="2"/>
                </a:rPr>
                <a:t> </a:t>
              </a:r>
              <a:r>
                <a:rPr lang="fa-IR" sz="2400">
                  <a:cs typeface="B Kamran" panose="00000400000000000000" pitchFamily="2" charset="-78"/>
                  <a:sym typeface="Wingdings" panose="05000000000000000000" pitchFamily="2" charset="2"/>
                </a:rPr>
                <a:t> لذا فرض برابری میانگین هادر سطح 0.05 درست است. لذا </a:t>
              </a:r>
              <a:r>
                <a:rPr lang="en-GB" sz="2000">
                  <a:cs typeface="B Kamran" panose="00000400000000000000" pitchFamily="2" charset="-78"/>
                  <a:sym typeface="Wingdings" panose="05000000000000000000" pitchFamily="2" charset="2"/>
                </a:rPr>
                <a:t>H</a:t>
              </a:r>
              <a:r>
                <a:rPr lang="en-GB" sz="20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0</a:t>
              </a:r>
              <a:r>
                <a:rPr lang="fa-IR" sz="2400" baseline="-25000">
                  <a:cs typeface="B Kamran" panose="00000400000000000000" pitchFamily="2" charset="-78"/>
                  <a:sym typeface="Wingdings" panose="05000000000000000000" pitchFamily="2" charset="2"/>
                </a:rPr>
                <a:t> </a:t>
              </a:r>
              <a:r>
                <a:rPr lang="fa-IR" sz="2400">
                  <a:cs typeface="B Kamran" panose="00000400000000000000" pitchFamily="2" charset="-78"/>
                  <a:sym typeface="Wingdings" panose="05000000000000000000" pitchFamily="2" charset="2"/>
                </a:rPr>
                <a:t>تأیید می شود. </a:t>
              </a:r>
              <a:endParaRPr lang="en-GB" sz="2800">
                <a:latin typeface="2 kamran"/>
                <a:cs typeface="B Kamran" panose="00000400000000000000" pitchFamily="2" charset="-78"/>
              </a:endParaRP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157</xdr:row>
      <xdr:rowOff>152400</xdr:rowOff>
    </xdr:from>
    <xdr:to>
      <xdr:col>2</xdr:col>
      <xdr:colOff>285750</xdr:colOff>
      <xdr:row>169</xdr:row>
      <xdr:rowOff>114300</xdr:rowOff>
    </xdr:to>
    <xdr:pic>
      <xdr:nvPicPr>
        <xdr:cNvPr id="3572140" name="Picture 1">
          <a:extLst>
            <a:ext uri="{FF2B5EF4-FFF2-40B4-BE49-F238E27FC236}">
              <a16:creationId xmlns:a16="http://schemas.microsoft.com/office/drawing/2014/main" id="{00000000-0008-0000-0C00-0000AC81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27475"/>
          <a:ext cx="37433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157</xdr:row>
      <xdr:rowOff>152400</xdr:rowOff>
    </xdr:from>
    <xdr:to>
      <xdr:col>5</xdr:col>
      <xdr:colOff>447675</xdr:colOff>
      <xdr:row>174</xdr:row>
      <xdr:rowOff>85725</xdr:rowOff>
    </xdr:to>
    <xdr:pic>
      <xdr:nvPicPr>
        <xdr:cNvPr id="3572141" name="Picture 2">
          <a:extLst>
            <a:ext uri="{FF2B5EF4-FFF2-40B4-BE49-F238E27FC236}">
              <a16:creationId xmlns:a16="http://schemas.microsoft.com/office/drawing/2014/main" id="{00000000-0008-0000-0C00-0000AD81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9327475"/>
          <a:ext cx="39814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819150</xdr:colOff>
      <xdr:row>3</xdr:row>
      <xdr:rowOff>38100</xdr:rowOff>
    </xdr:from>
    <xdr:to>
      <xdr:col>5</xdr:col>
      <xdr:colOff>276225</xdr:colOff>
      <xdr:row>35</xdr:row>
      <xdr:rowOff>66675</xdr:rowOff>
    </xdr:to>
    <xdr:graphicFrame macro="">
      <xdr:nvGraphicFramePr>
        <xdr:cNvPr id="3572142" name="Chart 4">
          <a:extLst>
            <a:ext uri="{FF2B5EF4-FFF2-40B4-BE49-F238E27FC236}">
              <a16:creationId xmlns:a16="http://schemas.microsoft.com/office/drawing/2014/main" id="{00000000-0008-0000-0C00-0000AE81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192882</xdr:colOff>
      <xdr:row>10</xdr:row>
      <xdr:rowOff>83344</xdr:rowOff>
    </xdr:from>
    <xdr:to>
      <xdr:col>16</xdr:col>
      <xdr:colOff>369093</xdr:colOff>
      <xdr:row>22</xdr:row>
      <xdr:rowOff>102394</xdr:rowOff>
    </xdr:to>
    <xdr:graphicFrame macro="">
      <xdr:nvGraphicFramePr>
        <xdr:cNvPr id="3559578" name="Chart 2">
          <a:extLst>
            <a:ext uri="{FF2B5EF4-FFF2-40B4-BE49-F238E27FC236}">
              <a16:creationId xmlns:a16="http://schemas.microsoft.com/office/drawing/2014/main" id="{00000000-0008-0000-0D00-00009A50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438150</xdr:colOff>
      <xdr:row>23</xdr:row>
      <xdr:rowOff>9525</xdr:rowOff>
    </xdr:from>
    <xdr:to>
      <xdr:col>15</xdr:col>
      <xdr:colOff>161925</xdr:colOff>
      <xdr:row>37</xdr:row>
      <xdr:rowOff>57150</xdr:rowOff>
    </xdr:to>
    <xdr:grpSp>
      <xdr:nvGrpSpPr>
        <xdr:cNvPr id="3559579" name="Group 14">
          <a:extLst>
            <a:ext uri="{FF2B5EF4-FFF2-40B4-BE49-F238E27FC236}">
              <a16:creationId xmlns:a16="http://schemas.microsoft.com/office/drawing/2014/main" id="{00000000-0008-0000-0D00-00009B503600}"/>
            </a:ext>
          </a:extLst>
        </xdr:cNvPr>
        <xdr:cNvGrpSpPr>
          <a:grpSpLocks/>
        </xdr:cNvGrpSpPr>
      </xdr:nvGrpSpPr>
      <xdr:grpSpPr bwMode="auto">
        <a:xfrm>
          <a:off x="6879431" y="5045869"/>
          <a:ext cx="3914775" cy="2452687"/>
          <a:chOff x="6254749" y="5005916"/>
          <a:chExt cx="3938029" cy="2349501"/>
        </a:xfrm>
      </xdr:grpSpPr>
      <xdr:pic>
        <xdr:nvPicPr>
          <xdr:cNvPr id="3559580" name="Picture 1">
            <a:extLst>
              <a:ext uri="{FF2B5EF4-FFF2-40B4-BE49-F238E27FC236}">
                <a16:creationId xmlns:a16="http://schemas.microsoft.com/office/drawing/2014/main" id="{00000000-0008-0000-0D00-00009C5036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54749" y="5005916"/>
            <a:ext cx="3938029" cy="23495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" name="Oval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/>
        </xdr:nvSpPr>
        <xdr:spPr>
          <a:xfrm>
            <a:off x="6570174" y="6217667"/>
            <a:ext cx="468358" cy="2405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GB"/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/>
        </xdr:nvSpPr>
        <xdr:spPr>
          <a:xfrm>
            <a:off x="8319347" y="5801416"/>
            <a:ext cx="468358" cy="2405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GB"/>
          </a:p>
        </xdr:txBody>
      </xdr:sp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8309788" y="6476667"/>
            <a:ext cx="458799" cy="2405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en-GB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>
            <a:off x="8701680" y="5736666"/>
            <a:ext cx="449241" cy="2682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0000"/>
                </a:solidFill>
              </a:rPr>
              <a:t>25%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 txBox="1"/>
        </xdr:nvSpPr>
        <xdr:spPr>
          <a:xfrm>
            <a:off x="8711238" y="6328667"/>
            <a:ext cx="458799" cy="2682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0000"/>
                </a:solidFill>
              </a:rPr>
              <a:t>75%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6981182" y="6060416"/>
            <a:ext cx="458799" cy="2775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0000"/>
                </a:solidFill>
              </a:rPr>
              <a:t>50%</a:t>
            </a:r>
          </a:p>
        </xdr:txBody>
      </xdr: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CxnSpPr>
            <a:endCxn id="5" idx="0"/>
          </xdr:cNvCxnSpPr>
        </xdr:nvCxnSpPr>
        <xdr:spPr>
          <a:xfrm flipH="1">
            <a:off x="8558305" y="5551666"/>
            <a:ext cx="28675" cy="24975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Straight Connector 11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CxnSpPr>
            <a:endCxn id="5" idx="2"/>
          </xdr:cNvCxnSpPr>
        </xdr:nvCxnSpPr>
        <xdr:spPr>
          <a:xfrm flipV="1">
            <a:off x="6627524" y="5921666"/>
            <a:ext cx="1691823" cy="2775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0</xdr:row>
      <xdr:rowOff>133350</xdr:rowOff>
    </xdr:from>
    <xdr:to>
      <xdr:col>11</xdr:col>
      <xdr:colOff>229324</xdr:colOff>
      <xdr:row>2</xdr:row>
      <xdr:rowOff>95250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829425" y="133350"/>
          <a:ext cx="105499" cy="285750"/>
        </a:xfrm>
        <a:custGeom>
          <a:avLst/>
          <a:gdLst>
            <a:gd name="connsiteX0" fmla="*/ 0 w 105499"/>
            <a:gd name="connsiteY0" fmla="*/ 285750 h 285750"/>
            <a:gd name="connsiteX1" fmla="*/ 104775 w 105499"/>
            <a:gd name="connsiteY1" fmla="*/ 190500 h 285750"/>
            <a:gd name="connsiteX2" fmla="*/ 38100 w 105499"/>
            <a:gd name="connsiteY2" fmla="*/ 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499" h="285750">
              <a:moveTo>
                <a:pt x="0" y="285750"/>
              </a:moveTo>
              <a:cubicBezTo>
                <a:pt x="49212" y="261937"/>
                <a:pt x="98425" y="238125"/>
                <a:pt x="104775" y="190500"/>
              </a:cubicBezTo>
              <a:cubicBezTo>
                <a:pt x="111125" y="142875"/>
                <a:pt x="74612" y="71437"/>
                <a:pt x="38100" y="0"/>
              </a:cubicBezTo>
            </a:path>
          </a:pathLst>
        </a:custGeom>
        <a:noFill/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559897</xdr:colOff>
      <xdr:row>0</xdr:row>
      <xdr:rowOff>181657</xdr:rowOff>
    </xdr:from>
    <xdr:to>
      <xdr:col>7</xdr:col>
      <xdr:colOff>609297</xdr:colOff>
      <xdr:row>1</xdr:row>
      <xdr:rowOff>11476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 rot="15537151">
          <a:off x="7330837" y="-480583"/>
          <a:ext cx="45719" cy="1370200"/>
        </a:xfrm>
        <a:custGeom>
          <a:avLst/>
          <a:gdLst>
            <a:gd name="connsiteX0" fmla="*/ 0 w 105499"/>
            <a:gd name="connsiteY0" fmla="*/ 285750 h 285750"/>
            <a:gd name="connsiteX1" fmla="*/ 104775 w 105499"/>
            <a:gd name="connsiteY1" fmla="*/ 190500 h 285750"/>
            <a:gd name="connsiteX2" fmla="*/ 38100 w 105499"/>
            <a:gd name="connsiteY2" fmla="*/ 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5499" h="285750">
              <a:moveTo>
                <a:pt x="0" y="285750"/>
              </a:moveTo>
              <a:cubicBezTo>
                <a:pt x="49212" y="261937"/>
                <a:pt x="98425" y="238125"/>
                <a:pt x="104775" y="190500"/>
              </a:cubicBezTo>
              <a:cubicBezTo>
                <a:pt x="111125" y="142875"/>
                <a:pt x="74612" y="71437"/>
                <a:pt x="38100" y="0"/>
              </a:cubicBezTo>
            </a:path>
          </a:pathLst>
        </a:custGeom>
        <a:noFill/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4</xdr:col>
      <xdr:colOff>660400</xdr:colOff>
      <xdr:row>1</xdr:row>
      <xdr:rowOff>228600</xdr:rowOff>
    </xdr:from>
    <xdr:to>
      <xdr:col>7</xdr:col>
      <xdr:colOff>152400</xdr:colOff>
      <xdr:row>2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CxnSpPr/>
      </xdr:nvCxnSpPr>
      <xdr:spPr>
        <a:xfrm flipH="1" flipV="1">
          <a:off x="6083300" y="444500"/>
          <a:ext cx="1498600" cy="1524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469900</xdr:colOff>
      <xdr:row>1</xdr:row>
      <xdr:rowOff>152400</xdr:rowOff>
    </xdr:from>
    <xdr:to>
      <xdr:col>7</xdr:col>
      <xdr:colOff>685800</xdr:colOff>
      <xdr:row>1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CxnSpPr/>
      </xdr:nvCxnSpPr>
      <xdr:spPr>
        <a:xfrm flipH="1">
          <a:off x="7327900" y="368300"/>
          <a:ext cx="787400" cy="127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885825</xdr:colOff>
      <xdr:row>32</xdr:row>
      <xdr:rowOff>57150</xdr:rowOff>
    </xdr:from>
    <xdr:to>
      <xdr:col>1</xdr:col>
      <xdr:colOff>1786700</xdr:colOff>
      <xdr:row>44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5305425"/>
          <a:ext cx="264395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1057275</xdr:colOff>
      <xdr:row>32</xdr:row>
      <xdr:rowOff>28575</xdr:rowOff>
    </xdr:from>
    <xdr:to>
      <xdr:col>4</xdr:col>
      <xdr:colOff>981075</xdr:colOff>
      <xdr:row>44</xdr:row>
      <xdr:rowOff>154958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276850"/>
          <a:ext cx="2733675" cy="2069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85725</xdr:colOff>
          <xdr:row>0</xdr:row>
          <xdr:rowOff>57150</xdr:rowOff>
        </xdr:from>
        <xdr:to>
          <xdr:col>13</xdr:col>
          <xdr:colOff>161925</xdr:colOff>
          <xdr:row>5</xdr:row>
          <xdr:rowOff>47625</xdr:rowOff>
        </xdr:to>
        <xdr:sp macro="" textlink="">
          <xdr:nvSpPr>
            <xdr:cNvPr id="1797121" name="Object 3" hidden="1">
              <a:extLst>
                <a:ext uri="{63B3BB69-23CF-44E3-9099-C40C66FF867C}">
                  <a14:compatExt spid="_x0000_s1797121"/>
                </a:ext>
                <a:ext uri="{FF2B5EF4-FFF2-40B4-BE49-F238E27FC236}">
                  <a16:creationId xmlns:a16="http://schemas.microsoft.com/office/drawing/2014/main" id="{00000000-0008-0000-1000-0000016C1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4F81BD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133350</xdr:colOff>
      <xdr:row>5</xdr:row>
      <xdr:rowOff>219075</xdr:rowOff>
    </xdr:from>
    <xdr:to>
      <xdr:col>1</xdr:col>
      <xdr:colOff>0</xdr:colOff>
      <xdr:row>10</xdr:row>
      <xdr:rowOff>57150</xdr:rowOff>
    </xdr:to>
    <xdr:graphicFrame macro="">
      <xdr:nvGraphicFramePr>
        <xdr:cNvPr id="1797294" name="Chart 1">
          <a:extLst>
            <a:ext uri="{FF2B5EF4-FFF2-40B4-BE49-F238E27FC236}">
              <a16:creationId xmlns:a16="http://schemas.microsoft.com/office/drawing/2014/main" id="{00000000-0008-0000-1000-0000AE6C1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7</xdr:row>
          <xdr:rowOff>28575</xdr:rowOff>
        </xdr:from>
        <xdr:to>
          <xdr:col>4</xdr:col>
          <xdr:colOff>142875</xdr:colOff>
          <xdr:row>9</xdr:row>
          <xdr:rowOff>104775</xdr:rowOff>
        </xdr:to>
        <xdr:sp macro="" textlink="">
          <xdr:nvSpPr>
            <xdr:cNvPr id="3085313" name="Object 1" hidden="1">
              <a:extLst>
                <a:ext uri="{63B3BB69-23CF-44E3-9099-C40C66FF867C}">
                  <a14:compatExt spid="_x0000_s3085313"/>
                </a:ext>
                <a:ext uri="{FF2B5EF4-FFF2-40B4-BE49-F238E27FC236}">
                  <a16:creationId xmlns:a16="http://schemas.microsoft.com/office/drawing/2014/main" id="{0A005655-FF09-4BF2-8847-A1858B3BA7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161925</xdr:colOff>
      <xdr:row>2</xdr:row>
      <xdr:rowOff>104775</xdr:rowOff>
    </xdr:from>
    <xdr:to>
      <xdr:col>4</xdr:col>
      <xdr:colOff>466725</xdr:colOff>
      <xdr:row>4</xdr:row>
      <xdr:rowOff>180975</xdr:rowOff>
    </xdr:to>
    <xdr:sp macro="" textlink="">
      <xdr:nvSpPr>
        <xdr:cNvPr id="2" name="Freeform 4">
          <a:extLst>
            <a:ext uri="{FF2B5EF4-FFF2-40B4-BE49-F238E27FC236}">
              <a16:creationId xmlns:a16="http://schemas.microsoft.com/office/drawing/2014/main" id="{C2C66194-A3FF-4E98-8E40-C52BBE37D8CA}"/>
            </a:ext>
          </a:extLst>
        </xdr:cNvPr>
        <xdr:cNvSpPr>
          <a:spLocks/>
        </xdr:cNvSpPr>
      </xdr:nvSpPr>
      <xdr:spPr bwMode="auto">
        <a:xfrm>
          <a:off x="942975" y="428625"/>
          <a:ext cx="2647950" cy="381000"/>
        </a:xfrm>
        <a:custGeom>
          <a:avLst/>
          <a:gdLst>
            <a:gd name="T0" fmla="*/ 2147483646 w 278"/>
            <a:gd name="T1" fmla="*/ 2147483646 h 42"/>
            <a:gd name="T2" fmla="*/ 2147483646 w 278"/>
            <a:gd name="T3" fmla="*/ 635079375 h 42"/>
            <a:gd name="T4" fmla="*/ 0 w 278"/>
            <a:gd name="T5" fmla="*/ 0 h 42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78" h="42">
              <a:moveTo>
                <a:pt x="229" y="42"/>
              </a:moveTo>
              <a:cubicBezTo>
                <a:pt x="253" y="28"/>
                <a:pt x="278" y="14"/>
                <a:pt x="240" y="7"/>
              </a:cubicBezTo>
              <a:cubicBezTo>
                <a:pt x="202" y="0"/>
                <a:pt x="101" y="0"/>
                <a:pt x="0" y="0"/>
              </a:cubicBezTo>
            </a:path>
          </a:pathLst>
        </a:custGeom>
        <a:noFill/>
        <a:ln w="38100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27517</xdr:colOff>
      <xdr:row>4</xdr:row>
      <xdr:rowOff>58208</xdr:rowOff>
    </xdr:from>
    <xdr:to>
      <xdr:col>10</xdr:col>
      <xdr:colOff>475192</xdr:colOff>
      <xdr:row>24</xdr:row>
      <xdr:rowOff>29633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753350" y="693208"/>
          <a:ext cx="447675" cy="37496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</xdr:col>
      <xdr:colOff>190500</xdr:colOff>
      <xdr:row>22</xdr:row>
      <xdr:rowOff>152400</xdr:rowOff>
    </xdr:from>
    <xdr:to>
      <xdr:col>5</xdr:col>
      <xdr:colOff>76200</xdr:colOff>
      <xdr:row>35</xdr:row>
      <xdr:rowOff>38100</xdr:rowOff>
    </xdr:to>
    <xdr:graphicFrame macro="">
      <xdr:nvGraphicFramePr>
        <xdr:cNvPr id="3552341" name="Chart 2">
          <a:extLst>
            <a:ext uri="{FF2B5EF4-FFF2-40B4-BE49-F238E27FC236}">
              <a16:creationId xmlns:a16="http://schemas.microsoft.com/office/drawing/2014/main" id="{00000000-0008-0000-0600-00005534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190500</xdr:colOff>
      <xdr:row>32</xdr:row>
      <xdr:rowOff>38100</xdr:rowOff>
    </xdr:from>
    <xdr:to>
      <xdr:col>11</xdr:col>
      <xdr:colOff>247650</xdr:colOff>
      <xdr:row>43</xdr:row>
      <xdr:rowOff>114301</xdr:rowOff>
    </xdr:to>
    <xdr:pic>
      <xdr:nvPicPr>
        <xdr:cNvPr id="3552342" name="Picture 3">
          <a:extLst>
            <a:ext uri="{FF2B5EF4-FFF2-40B4-BE49-F238E27FC236}">
              <a16:creationId xmlns:a16="http://schemas.microsoft.com/office/drawing/2014/main" id="{00000000-0008-0000-0600-00005634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6248400"/>
          <a:ext cx="46958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158749</xdr:colOff>
      <xdr:row>24</xdr:row>
      <xdr:rowOff>95250</xdr:rowOff>
    </xdr:from>
    <xdr:to>
      <xdr:col>11</xdr:col>
      <xdr:colOff>603248</xdr:colOff>
      <xdr:row>32</xdr:row>
      <xdr:rowOff>21167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4138082" y="4730750"/>
          <a:ext cx="5090583" cy="14499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1"/>
          <a:r>
            <a:rPr lang="fa-IR" sz="1400" b="1"/>
            <a:t>برای بدست آوردن فراوانی در هر دسته، ابتدا سلولهایی که قرار است فراوانی را در آنها بیاید، با هم یکجا با ماوس انتخاب میکنیم (در اینجا خانه های </a:t>
          </a:r>
          <a:r>
            <a:rPr lang="en-GB" sz="1400" b="1"/>
            <a:t>I17 </a:t>
          </a:r>
          <a:r>
            <a:rPr lang="fa-IR" sz="1400" b="1"/>
            <a:t>تا </a:t>
          </a:r>
          <a:r>
            <a:rPr lang="en-GB" sz="1400" b="1"/>
            <a:t>I24)، </a:t>
          </a:r>
          <a:r>
            <a:rPr lang="fa-IR" sz="1400" b="1"/>
            <a:t>سپس فرمول فراوانی را شروع با تایپ میکنیم: </a:t>
          </a:r>
          <a:br>
            <a:rPr lang="en-GB" sz="1400" b="1"/>
          </a:br>
          <a:r>
            <a:rPr lang="en-GB" sz="1400" b="1"/>
            <a:t>=Frequency(A3:A109,G17:G24)  </a:t>
          </a:r>
          <a:br>
            <a:rPr lang="en-GB" sz="1400" b="1"/>
          </a:br>
          <a:r>
            <a:rPr lang="fa-IR" sz="1400" b="1"/>
            <a:t>سپس دکمه های </a:t>
          </a:r>
          <a:r>
            <a:rPr lang="en-GB" sz="1400" b="1"/>
            <a:t>ctrl، Shift </a:t>
          </a:r>
          <a:r>
            <a:rPr lang="fa-IR" sz="1400" b="1"/>
            <a:t>و </a:t>
          </a:r>
          <a:r>
            <a:rPr lang="en-GB" sz="1400" b="1"/>
            <a:t>Enter </a:t>
          </a:r>
          <a:r>
            <a:rPr lang="fa-IR" sz="1400" b="1"/>
            <a:t>را همزمان میزنیم تا </a:t>
          </a:r>
          <a:r>
            <a:rPr lang="en-GB" sz="1400" b="1"/>
            <a:t>Array</a:t>
          </a:r>
          <a:r>
            <a:rPr lang="fa-IR" sz="1400" b="1"/>
            <a:t>ی ما تعریف شود. حال، فراوانی در این سلولها به نمایش در می آید.</a:t>
          </a:r>
          <a:endParaRPr lang="en-GB" sz="1400" b="1"/>
        </a:p>
      </xdr:txBody>
    </xdr:sp>
    <xdr:clientData/>
  </xdr:twoCellAnchor>
  <xdr:twoCellAnchor>
    <xdr:from>
      <xdr:col>9</xdr:col>
      <xdr:colOff>349249</xdr:colOff>
      <xdr:row>19</xdr:row>
      <xdr:rowOff>148166</xdr:rowOff>
    </xdr:from>
    <xdr:to>
      <xdr:col>9</xdr:col>
      <xdr:colOff>516358</xdr:colOff>
      <xdr:row>24</xdr:row>
      <xdr:rowOff>148166</xdr:rowOff>
    </xdr:to>
    <xdr:sp macro="" textlink="">
      <xdr:nvSpPr>
        <xdr:cNvPr id="7" name="Freefor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7746999" y="3968749"/>
          <a:ext cx="167109" cy="814917"/>
        </a:xfrm>
        <a:custGeom>
          <a:avLst/>
          <a:gdLst>
            <a:gd name="connsiteX0" fmla="*/ 296334 w 378776"/>
            <a:gd name="connsiteY0" fmla="*/ 963084 h 963084"/>
            <a:gd name="connsiteX1" fmla="*/ 359834 w 378776"/>
            <a:gd name="connsiteY1" fmla="*/ 264584 h 963084"/>
            <a:gd name="connsiteX2" fmla="*/ 0 w 378776"/>
            <a:gd name="connsiteY2" fmla="*/ 0 h 9630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8776" h="963084">
              <a:moveTo>
                <a:pt x="296334" y="963084"/>
              </a:moveTo>
              <a:cubicBezTo>
                <a:pt x="352778" y="694091"/>
                <a:pt x="409223" y="425098"/>
                <a:pt x="359834" y="264584"/>
              </a:cubicBezTo>
              <a:cubicBezTo>
                <a:pt x="310445" y="104070"/>
                <a:pt x="155222" y="52035"/>
                <a:pt x="0" y="0"/>
              </a:cubicBezTo>
            </a:path>
          </a:pathLst>
        </a:cu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9</xdr:col>
      <xdr:colOff>42334</xdr:colOff>
      <xdr:row>16</xdr:row>
      <xdr:rowOff>52916</xdr:rowOff>
    </xdr:from>
    <xdr:to>
      <xdr:col>9</xdr:col>
      <xdr:colOff>243418</xdr:colOff>
      <xdr:row>23</xdr:row>
      <xdr:rowOff>148165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7440084" y="3397249"/>
          <a:ext cx="201084" cy="1217083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7</xdr:row>
      <xdr:rowOff>47625</xdr:rowOff>
    </xdr:from>
    <xdr:to>
      <xdr:col>7</xdr:col>
      <xdr:colOff>285750</xdr:colOff>
      <xdr:row>20</xdr:row>
      <xdr:rowOff>123825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4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4</xdr:row>
      <xdr:rowOff>142875</xdr:rowOff>
    </xdr:from>
    <xdr:to>
      <xdr:col>9</xdr:col>
      <xdr:colOff>219075</xdr:colOff>
      <xdr:row>25</xdr:row>
      <xdr:rowOff>95250</xdr:rowOff>
    </xdr:to>
    <xdr:sp macro="" textlink="">
      <xdr:nvSpPr>
        <xdr:cNvPr id="6" name="Freefor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610225" y="1000125"/>
          <a:ext cx="1400175" cy="3352800"/>
        </a:xfrm>
        <a:custGeom>
          <a:avLst/>
          <a:gdLst>
            <a:gd name="connsiteX0" fmla="*/ 600075 w 1527191"/>
            <a:gd name="connsiteY0" fmla="*/ 3352800 h 3352800"/>
            <a:gd name="connsiteX1" fmla="*/ 1514475 w 1527191"/>
            <a:gd name="connsiteY1" fmla="*/ 1866900 h 3352800"/>
            <a:gd name="connsiteX2" fmla="*/ 0 w 1527191"/>
            <a:gd name="connsiteY2" fmla="*/ 0 h 3352800"/>
            <a:gd name="connsiteX3" fmla="*/ 0 w 1527191"/>
            <a:gd name="connsiteY3" fmla="*/ 0 h 3352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27191" h="3352800">
              <a:moveTo>
                <a:pt x="600075" y="3352800"/>
              </a:moveTo>
              <a:cubicBezTo>
                <a:pt x="1107281" y="2889250"/>
                <a:pt x="1614488" y="2425700"/>
                <a:pt x="1514475" y="1866900"/>
              </a:cubicBezTo>
              <a:cubicBezTo>
                <a:pt x="1414463" y="1308100"/>
                <a:pt x="0" y="0"/>
                <a:pt x="0" y="0"/>
              </a:cubicBezTo>
              <a:lnTo>
                <a:pt x="0" y="0"/>
              </a:lnTo>
            </a:path>
          </a:pathLst>
        </a:custGeom>
        <a:noFill/>
        <a:ln>
          <a:tailEnd type="arrow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10</xdr:col>
      <xdr:colOff>414337</xdr:colOff>
      <xdr:row>13</xdr:row>
      <xdr:rowOff>47625</xdr:rowOff>
    </xdr:from>
    <xdr:to>
      <xdr:col>16</xdr:col>
      <xdr:colOff>338137</xdr:colOff>
      <xdr:row>30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109905</xdr:rowOff>
    </xdr:from>
    <xdr:to>
      <xdr:col>5</xdr:col>
      <xdr:colOff>395653</xdr:colOff>
      <xdr:row>22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C9A726-724F-872D-C491-732720478E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439615</xdr:colOff>
      <xdr:row>10</xdr:row>
      <xdr:rowOff>161191</xdr:rowOff>
    </xdr:from>
    <xdr:to>
      <xdr:col>9</xdr:col>
      <xdr:colOff>402981</xdr:colOff>
      <xdr:row>21</xdr:row>
      <xdr:rowOff>139211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3464BB-7988-4FF0-9E9F-C17EC4D73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315056</xdr:colOff>
      <xdr:row>23</xdr:row>
      <xdr:rowOff>32568</xdr:rowOff>
    </xdr:from>
    <xdr:to>
      <xdr:col>5</xdr:col>
      <xdr:colOff>373672</xdr:colOff>
      <xdr:row>39</xdr:row>
      <xdr:rowOff>15124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6F852F-24D5-9334-B410-7C59DFAE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56" y="3937818"/>
          <a:ext cx="2527789" cy="2561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124558</xdr:colOff>
      <xdr:row>25</xdr:row>
      <xdr:rowOff>5172</xdr:rowOff>
    </xdr:from>
    <xdr:to>
      <xdr:col>9</xdr:col>
      <xdr:colOff>14654</xdr:colOff>
      <xdr:row>39</xdr:row>
      <xdr:rowOff>23445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90524D-CB57-F29B-65D2-355C26CAA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1866" y="4232807"/>
          <a:ext cx="1780442" cy="227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319455</xdr:colOff>
      <xdr:row>9</xdr:row>
      <xdr:rowOff>14653</xdr:rowOff>
    </xdr:from>
    <xdr:to>
      <xdr:col>6</xdr:col>
      <xdr:colOff>490905</xdr:colOff>
      <xdr:row>22</xdr:row>
      <xdr:rowOff>65942</xdr:rowOff>
    </xdr:to>
    <xdr:graphicFrame macro="">
      <xdr:nvGraphicFramePr>
        <xdr:cNvPr id="2" name="Chart 36">
          <a:extLst>
            <a:ext uri="{FF2B5EF4-FFF2-40B4-BE49-F238E27FC236}">
              <a16:creationId xmlns:a16="http://schemas.microsoft.com/office/drawing/2014/main" id="{5AF34AC1-A2C4-4C0E-90ED-CA64C452A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13</xdr:row>
      <xdr:rowOff>52387</xdr:rowOff>
    </xdr:from>
    <xdr:to>
      <xdr:col>8</xdr:col>
      <xdr:colOff>180975</xdr:colOff>
      <xdr:row>30</xdr:row>
      <xdr:rowOff>42862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5775" y="215741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14287</xdr:colOff>
      <xdr:row>13</xdr:row>
      <xdr:rowOff>52387</xdr:rowOff>
    </xdr:from>
    <xdr:to>
      <xdr:col>13</xdr:col>
      <xdr:colOff>319087</xdr:colOff>
      <xdr:row>30</xdr:row>
      <xdr:rowOff>42862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71887" y="215741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1704975</xdr:colOff>
      <xdr:row>24</xdr:row>
      <xdr:rowOff>19050</xdr:rowOff>
    </xdr:from>
    <xdr:to>
      <xdr:col>9</xdr:col>
      <xdr:colOff>247650</xdr:colOff>
      <xdr:row>40</xdr:row>
      <xdr:rowOff>104775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12A4FF2-1246-4C9D-8C8A-DB681729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za-%20HDD\Thesis\Results\Erecta%20Gene\Proline-%20N163%20&amp;%20NW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line-First"/>
      <sheetName val="proline-Second"/>
      <sheetName val="Sugar-First"/>
      <sheetName val="Sugar-Second"/>
      <sheetName val="Comparison- sent to Dr Pearce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RVK" refreshedDate="42286.945879629631" createdVersion="1" refreshedVersion="4" recordCount="20" upgradeOnRefresh="1" xr:uid="{00000000-000A-0000-FFFF-FFFF00000000}">
  <cacheSource type="worksheet">
    <worksheetSource ref="A2:B22" sheet="PivotTable"/>
  </cacheSource>
  <cacheFields count="2">
    <cacheField name="Weight in Kg" numFmtId="0">
      <sharedItems containsSemiMixedTypes="0" containsString="0" containsNumber="1" containsInteger="1" minValue="89" maxValue="141"/>
    </cacheField>
    <cacheField name="Sex" numFmtId="0">
      <sharedItems count="2">
        <s v="Male"/>
        <s v="Fema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RVK" refreshedDate="42287.985867129632" createdVersion="1" refreshedVersion="4" recordCount="9" upgradeOnRefresh="1" xr:uid="{00000000-000A-0000-FFFF-FFFF01000000}">
  <cacheSource type="worksheet">
    <worksheetSource ref="A1:B10" sheet="6-Skew"/>
  </cacheSource>
  <cacheFields count="2">
    <cacheField name="Row" numFmtId="0">
      <sharedItems containsSemiMixedTypes="0" containsString="0" containsNumber="1" containsInteger="1" minValue="0" maxValue="9"/>
    </cacheField>
    <cacheField name="Count of Mistakes" numFmtId="0">
      <sharedItems containsSemiMixedTypes="0" containsString="0" containsNumber="1" containsInteger="1" minValue="1" maxValue="2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03"/>
    <x v="0"/>
  </r>
  <r>
    <n v="133"/>
    <x v="0"/>
  </r>
  <r>
    <n v="130"/>
    <x v="1"/>
  </r>
  <r>
    <n v="130"/>
    <x v="0"/>
  </r>
  <r>
    <n v="117"/>
    <x v="0"/>
  </r>
  <r>
    <n v="112"/>
    <x v="1"/>
  </r>
  <r>
    <n v="113"/>
    <x v="1"/>
  </r>
  <r>
    <n v="108"/>
    <x v="1"/>
  </r>
  <r>
    <n v="92"/>
    <x v="0"/>
  </r>
  <r>
    <n v="132"/>
    <x v="0"/>
  </r>
  <r>
    <n v="110"/>
    <x v="0"/>
  </r>
  <r>
    <n v="91"/>
    <x v="1"/>
  </r>
  <r>
    <n v="105"/>
    <x v="1"/>
  </r>
  <r>
    <n v="105"/>
    <x v="1"/>
  </r>
  <r>
    <n v="111"/>
    <x v="0"/>
  </r>
  <r>
    <n v="98"/>
    <x v="0"/>
  </r>
  <r>
    <n v="120"/>
    <x v="0"/>
  </r>
  <r>
    <n v="141"/>
    <x v="0"/>
  </r>
  <r>
    <n v="119"/>
    <x v="1"/>
  </r>
  <r>
    <n v="89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">
  <r>
    <n v="0"/>
    <n v="119"/>
  </r>
  <r>
    <n v="1"/>
    <n v="275"/>
  </r>
  <r>
    <n v="2"/>
    <n v="270"/>
  </r>
  <r>
    <n v="3"/>
    <n v="181"/>
  </r>
  <r>
    <n v="4"/>
    <n v="92"/>
  </r>
  <r>
    <n v="5"/>
    <n v="41"/>
  </r>
  <r>
    <n v="6"/>
    <n v="18"/>
  </r>
  <r>
    <n v="7"/>
    <n v="3"/>
  </r>
  <r>
    <n v="9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0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M2:N6" firstHeaderRow="2" firstDataRow="2" firstDataCol="1"/>
  <pivotFields count="2">
    <pivotField dataField="1" compact="0" outline="0" subtotalTop="0" showAll="0" includeNewItemsInFilter="1"/>
    <pivotField axis="axisRow" compact="0" outline="0" subtotalTop="0" showAll="0" includeNewItemsInFilter="1" countASubtotal="1">
      <items count="3">
        <item x="1"/>
        <item x="0"/>
        <item t="countA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Weight in Kg" fld="0" subtotal="average" baseField="1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 chartFormat="3">
  <location ref="F2:G6" firstHeaderRow="2" firstDataRow="2" firstDataCol="1"/>
  <pivotFields count="2">
    <pivotField dataField="1" compact="0" outline="0" subtotalTop="0" showAll="0" includeNewItemsInFilter="1"/>
    <pivotField axis="axisRow" compact="0" outline="0" subtotalTop="0" showAll="0" includeNewItemsInFilter="1" sortType="descending">
      <items count="3"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"/>
  </rowFields>
  <rowItems count="3">
    <i>
      <x v="1"/>
    </i>
    <i>
      <x/>
    </i>
    <i t="grand">
      <x/>
    </i>
  </rowItems>
  <colItems count="1">
    <i/>
  </colItems>
  <dataFields count="1">
    <dataField name="Average of Weight in Kg" fld="0" subtotal="average" baseField="1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D1:E3" firstHeaderRow="1" firstDataRow="1" firstDataCol="1"/>
  <pivotFields count="2"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 of Row" fld="0" baseField="0" baseItem="0"/>
    <dataField name="Sum of Count of Mistakes" fld="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5:B24" totalsRowShown="0" headerRowDxfId="12">
  <autoFilter ref="A15:B24" xr:uid="{00000000-0009-0000-0100-000001000000}"/>
  <sortState xmlns:xlrd2="http://schemas.microsoft.com/office/spreadsheetml/2017/richdata2" ref="A16:B24">
    <sortCondition descending="1" ref="A15:A24"/>
  </sortState>
  <tableColumns count="2">
    <tableColumn id="1" xr3:uid="{00000000-0010-0000-0000-000001000000}" name="Row"/>
    <tableColumn id="2" xr3:uid="{00000000-0010-0000-0000-000002000000}" name="Count of Mistak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B10" totalsRowShown="0" headerRowDxfId="11">
  <autoFilter ref="A1:B10" xr:uid="{00000000-0009-0000-0100-000002000000}"/>
  <tableColumns count="2">
    <tableColumn id="1" xr3:uid="{00000000-0010-0000-0100-000001000000}" name="Row"/>
    <tableColumn id="2" xr3:uid="{00000000-0010-0000-0100-000002000000}" name="Count of Mistak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2000000}" name="Table30" displayName="Table30" ref="A16:B52" totalsRowShown="0" headerRowDxfId="10">
  <autoFilter ref="A16:B52" xr:uid="{00000000-0009-0000-0100-00001E000000}"/>
  <tableColumns count="2">
    <tableColumn id="1" xr3:uid="{00000000-0010-0000-0200-000001000000}" name="Z Value" dataDxfId="9">
      <calculatedColumnFormula>A16+0.2</calculatedColumnFormula>
    </tableColumn>
    <tableColumn id="2" xr3:uid="{00000000-0010-0000-0200-000002000000}" name="f(x)" dataDxfId="8">
      <calculatedColumnFormula>_xlfn.NORM.S.DIST(A17,FALSE)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3000000}" name="Table303941" displayName="Table303941" ref="A2:G38" totalsRowShown="0" headerRowDxfId="7">
  <autoFilter ref="A2:G38" xr:uid="{00000000-0009-0000-0100-000028000000}"/>
  <tableColumns count="7">
    <tableColumn id="1" xr3:uid="{00000000-0010-0000-0300-000001000000}" name="t Value" dataDxfId="6">
      <calculatedColumnFormula>A2+0.2</calculatedColumnFormula>
    </tableColumn>
    <tableColumn id="7" xr3:uid="{00000000-0010-0000-0300-000007000000}" name="df 10" dataDxfId="5">
      <calculatedColumnFormula>_xlfn.T.DIST('11-t-Student'!$A3,10,FALSE)</calculatedColumnFormula>
    </tableColumn>
    <tableColumn id="6" xr3:uid="{00000000-0010-0000-0300-000006000000}" name="df 15" dataDxfId="4">
      <calculatedColumnFormula>_xlfn.T.DIST('11-t-Student'!$A3,15,FALSE)</calculatedColumnFormula>
    </tableColumn>
    <tableColumn id="5" xr3:uid="{00000000-0010-0000-0300-000005000000}" name="df 20" dataDxfId="3">
      <calculatedColumnFormula>_xlfn.T.DIST('11-t-Student'!$A3,20,FALSE)</calculatedColumnFormula>
    </tableColumn>
    <tableColumn id="4" xr3:uid="{00000000-0010-0000-0300-000004000000}" name="df 25" dataDxfId="2">
      <calculatedColumnFormula>_xlfn.T.DIST('11-t-Student'!$A3,25,FALSE)</calculatedColumnFormula>
    </tableColumn>
    <tableColumn id="3" xr3:uid="{00000000-0010-0000-0300-000003000000}" name="df 30" dataDxfId="1">
      <calculatedColumnFormula>_xlfn.T.DIST('11-t-Student'!$A3,30,FALSE)</calculatedColumnFormula>
    </tableColumn>
    <tableColumn id="8" xr3:uid="{00000000-0010-0000-0300-000008000000}" name="df 35" dataDxfId="0">
      <calculatedColumnFormula>_xlfn.T.DIST(A3,31,FALSE)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excel.officetuts.net/en/functions/normdist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1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3.xml"/><Relationship Id="rId5" Type="http://schemas.openxmlformats.org/officeDocument/2006/relationships/image" Target="../media/image12.emf"/><Relationship Id="rId4" Type="http://schemas.openxmlformats.org/officeDocument/2006/relationships/oleObject" Target="../embeddings/oleObject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3ED3C-F80F-4233-AA58-EF7C4A4F3179}">
  <sheetPr>
    <tabColor indexed="32"/>
  </sheetPr>
  <dimension ref="A1:N16"/>
  <sheetViews>
    <sheetView topLeftCell="B1" zoomScale="130" workbookViewId="0">
      <selection activeCell="E30" sqref="E30"/>
    </sheetView>
  </sheetViews>
  <sheetFormatPr defaultColWidth="4.7109375" defaultRowHeight="12.75"/>
  <cols>
    <col min="1" max="1" width="10" customWidth="1"/>
    <col min="2" max="2" width="8.85546875" bestFit="1" customWidth="1"/>
    <col min="3" max="3" width="10" customWidth="1"/>
  </cols>
  <sheetData>
    <row r="1" spans="1:14" ht="13.5" thickBot="1">
      <c r="A1" s="558"/>
      <c r="B1" s="557" t="s">
        <v>430</v>
      </c>
      <c r="C1" s="556" t="s">
        <v>429</v>
      </c>
      <c r="E1" s="560"/>
      <c r="F1" s="560"/>
      <c r="G1" s="560"/>
      <c r="H1" s="560"/>
      <c r="I1" s="560"/>
      <c r="J1" s="560" t="s">
        <v>431</v>
      </c>
    </row>
    <row r="2" spans="1:14" ht="15">
      <c r="A2" s="555" t="s">
        <v>428</v>
      </c>
      <c r="B2" s="554">
        <v>100</v>
      </c>
      <c r="C2" s="553">
        <v>50</v>
      </c>
      <c r="E2" s="560"/>
      <c r="F2" s="560" t="s">
        <v>432</v>
      </c>
      <c r="G2" s="560"/>
      <c r="H2" s="560"/>
      <c r="I2" s="560"/>
      <c r="J2" s="560"/>
    </row>
    <row r="3" spans="1:14" ht="15.75" thickBot="1">
      <c r="A3" s="552" t="s">
        <v>427</v>
      </c>
      <c r="B3" s="551">
        <v>200</v>
      </c>
      <c r="C3" s="550">
        <v>100</v>
      </c>
    </row>
    <row r="4" spans="1:14" ht="16.5" thickTop="1" thickBot="1">
      <c r="A4" s="546" t="s">
        <v>426</v>
      </c>
      <c r="B4" s="545">
        <v>400</v>
      </c>
      <c r="C4" s="544">
        <v>300</v>
      </c>
      <c r="G4" s="549"/>
      <c r="H4" s="548" t="s">
        <v>421</v>
      </c>
      <c r="I4" s="547" t="s">
        <v>420</v>
      </c>
    </row>
    <row r="5" spans="1:14">
      <c r="A5" s="1" t="s">
        <v>425</v>
      </c>
      <c r="B5" s="1">
        <f>SUM(B2:B4)</f>
        <v>700</v>
      </c>
      <c r="C5" s="1">
        <f>SUM(C2:C4)</f>
        <v>450</v>
      </c>
      <c r="G5" s="543" t="s">
        <v>424</v>
      </c>
      <c r="H5">
        <v>44</v>
      </c>
      <c r="I5" s="542">
        <v>22</v>
      </c>
    </row>
    <row r="6" spans="1:14">
      <c r="B6" s="1"/>
      <c r="G6" s="543" t="s">
        <v>423</v>
      </c>
      <c r="H6">
        <v>35</v>
      </c>
      <c r="I6" s="542">
        <v>13</v>
      </c>
    </row>
    <row r="7" spans="1:14" ht="13.5" thickBot="1">
      <c r="A7" s="1" t="s">
        <v>425</v>
      </c>
      <c r="B7" s="1">
        <f>SUM(B$2:B$4)</f>
        <v>700</v>
      </c>
      <c r="G7" s="541" t="s">
        <v>422</v>
      </c>
      <c r="H7" s="540">
        <v>47</v>
      </c>
      <c r="I7" s="539">
        <v>26</v>
      </c>
    </row>
    <row r="8" spans="1:14" ht="13.5" thickTop="1"/>
    <row r="9" spans="1:14">
      <c r="A9" s="1" t="s">
        <v>425</v>
      </c>
      <c r="B9" s="1">
        <f>SUM($B$2:$B$4)</f>
        <v>700</v>
      </c>
      <c r="D9" s="1" t="s">
        <v>425</v>
      </c>
      <c r="E9">
        <f>SUM(B5:C5)</f>
        <v>1150</v>
      </c>
      <c r="G9" s="1"/>
      <c r="H9" s="1" t="s">
        <v>421</v>
      </c>
      <c r="I9" s="1" t="s">
        <v>420</v>
      </c>
    </row>
    <row r="10" spans="1:14">
      <c r="G10" s="1" t="s">
        <v>424</v>
      </c>
      <c r="H10">
        <v>44</v>
      </c>
      <c r="I10">
        <v>22</v>
      </c>
    </row>
    <row r="11" spans="1:14">
      <c r="B11" s="1"/>
      <c r="G11" s="1" t="s">
        <v>423</v>
      </c>
      <c r="H11">
        <v>35</v>
      </c>
      <c r="I11">
        <v>13</v>
      </c>
    </row>
    <row r="12" spans="1:14">
      <c r="G12" s="1" t="s">
        <v>422</v>
      </c>
      <c r="H12">
        <v>47</v>
      </c>
      <c r="I12">
        <v>26</v>
      </c>
    </row>
    <row r="13" spans="1:14">
      <c r="B13" s="1"/>
    </row>
    <row r="14" spans="1:14">
      <c r="G14" s="1"/>
      <c r="H14" s="1" t="s">
        <v>424</v>
      </c>
      <c r="I14" s="1" t="s">
        <v>423</v>
      </c>
      <c r="J14" s="1" t="s">
        <v>422</v>
      </c>
    </row>
    <row r="15" spans="1:14">
      <c r="G15" s="1" t="s">
        <v>421</v>
      </c>
      <c r="H15">
        <v>44</v>
      </c>
      <c r="I15">
        <v>35</v>
      </c>
      <c r="J15">
        <v>47</v>
      </c>
    </row>
    <row r="16" spans="1:14">
      <c r="G16" s="1" t="s">
        <v>420</v>
      </c>
      <c r="H16">
        <v>22</v>
      </c>
      <c r="I16">
        <v>13</v>
      </c>
      <c r="J16">
        <v>26</v>
      </c>
      <c r="M16" s="1"/>
      <c r="N16" s="1"/>
    </row>
  </sheetData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4939D-9A7B-4D64-A27C-E99997D424FC}">
  <sheetPr>
    <tabColor indexed="13"/>
  </sheetPr>
  <dimension ref="A1:J24"/>
  <sheetViews>
    <sheetView tabSelected="1" zoomScale="130" zoomScaleNormal="130" workbookViewId="0">
      <selection activeCell="F9" sqref="F9"/>
    </sheetView>
  </sheetViews>
  <sheetFormatPr defaultRowHeight="12.75"/>
  <cols>
    <col min="1" max="1" width="9.140625" style="561" customWidth="1"/>
    <col min="2" max="2" width="7.140625" style="561" customWidth="1"/>
    <col min="3" max="3" width="10" style="561" customWidth="1"/>
    <col min="4" max="4" width="2.7109375" style="561" customWidth="1"/>
    <col min="5" max="5" width="8" style="561" customWidth="1"/>
    <col min="6" max="7" width="9.140625" style="561"/>
    <col min="8" max="8" width="10.140625" style="561" bestFit="1" customWidth="1"/>
    <col min="9" max="16384" width="9.140625" style="561"/>
  </cols>
  <sheetData>
    <row r="1" spans="1:10">
      <c r="B1" s="564"/>
      <c r="C1" s="564"/>
      <c r="D1" s="564"/>
      <c r="E1" s="564"/>
      <c r="F1" s="564"/>
      <c r="G1" s="564"/>
      <c r="H1" s="564" t="s">
        <v>470</v>
      </c>
    </row>
    <row r="2" spans="1:10" ht="13.5" thickBot="1"/>
    <row r="3" spans="1:10" ht="26.25" thickBot="1">
      <c r="A3" s="590" t="s">
        <v>456</v>
      </c>
      <c r="B3" s="590" t="s">
        <v>455</v>
      </c>
      <c r="C3" s="591" t="s">
        <v>454</v>
      </c>
      <c r="E3" s="595" t="s">
        <v>469</v>
      </c>
      <c r="F3" s="573" t="s">
        <v>457</v>
      </c>
      <c r="G3" s="574" t="s">
        <v>458</v>
      </c>
      <c r="H3" s="574" t="s">
        <v>459</v>
      </c>
      <c r="I3" s="574" t="s">
        <v>460</v>
      </c>
      <c r="J3" s="575" t="s">
        <v>461</v>
      </c>
    </row>
    <row r="4" spans="1:10">
      <c r="A4" s="566">
        <v>5</v>
      </c>
      <c r="B4" s="588">
        <f>F9</f>
        <v>3</v>
      </c>
      <c r="C4" s="587">
        <f>F10</f>
        <v>1.0954451150103321</v>
      </c>
      <c r="E4" s="592" t="s">
        <v>464</v>
      </c>
      <c r="F4" s="571">
        <v>4</v>
      </c>
      <c r="G4" s="567">
        <v>8</v>
      </c>
      <c r="H4" s="567">
        <v>24</v>
      </c>
      <c r="I4" s="567">
        <v>42</v>
      </c>
      <c r="J4" s="568">
        <v>36</v>
      </c>
    </row>
    <row r="5" spans="1:10">
      <c r="A5" s="566">
        <v>10</v>
      </c>
      <c r="B5" s="588">
        <f>G9</f>
        <v>8</v>
      </c>
      <c r="C5" s="587">
        <f>G10</f>
        <v>1.51657508881031</v>
      </c>
      <c r="E5" s="592" t="s">
        <v>465</v>
      </c>
      <c r="F5" s="571">
        <v>6</v>
      </c>
      <c r="G5" s="567">
        <v>9</v>
      </c>
      <c r="H5" s="567">
        <v>28</v>
      </c>
      <c r="I5" s="567">
        <v>40</v>
      </c>
      <c r="J5" s="568">
        <v>38</v>
      </c>
    </row>
    <row r="6" spans="1:10">
      <c r="A6" s="566">
        <v>15</v>
      </c>
      <c r="B6" s="588">
        <f>H9</f>
        <v>20.2</v>
      </c>
      <c r="C6" s="587">
        <f>H10</f>
        <v>2.7640549922170501</v>
      </c>
      <c r="E6" s="592" t="s">
        <v>466</v>
      </c>
      <c r="F6" s="579">
        <v>1</v>
      </c>
      <c r="G6" s="567">
        <v>13</v>
      </c>
      <c r="H6" s="567">
        <v>20</v>
      </c>
      <c r="I6" s="567">
        <v>55</v>
      </c>
      <c r="J6" s="568">
        <v>31</v>
      </c>
    </row>
    <row r="7" spans="1:10">
      <c r="A7" s="566">
        <v>20</v>
      </c>
      <c r="B7" s="588">
        <f>I9</f>
        <v>42</v>
      </c>
      <c r="C7" s="587">
        <f>I10</f>
        <v>4.1593268686170841</v>
      </c>
      <c r="E7" s="592" t="s">
        <v>467</v>
      </c>
      <c r="F7" s="571">
        <v>0</v>
      </c>
      <c r="G7" s="567">
        <v>6</v>
      </c>
      <c r="H7" s="567">
        <v>17</v>
      </c>
      <c r="I7" s="567">
        <v>44</v>
      </c>
      <c r="J7" s="568">
        <v>40</v>
      </c>
    </row>
    <row r="8" spans="1:10" ht="13.5" thickBot="1">
      <c r="A8" s="569">
        <v>25</v>
      </c>
      <c r="B8" s="589">
        <f>J9</f>
        <v>38</v>
      </c>
      <c r="C8" s="580">
        <f>J10</f>
        <v>2.3021728866442674</v>
      </c>
      <c r="E8" s="592" t="s">
        <v>468</v>
      </c>
      <c r="F8" s="571">
        <v>4</v>
      </c>
      <c r="G8" s="567">
        <v>4</v>
      </c>
      <c r="H8" s="567">
        <v>12</v>
      </c>
      <c r="I8" s="567">
        <v>29</v>
      </c>
      <c r="J8" s="568">
        <v>45</v>
      </c>
    </row>
    <row r="9" spans="1:10">
      <c r="E9" s="594" t="s">
        <v>462</v>
      </c>
      <c r="F9" s="581">
        <f>AVERAGE(F4:F8)</f>
        <v>3</v>
      </c>
      <c r="G9" s="582">
        <f t="shared" ref="G9:J9" si="0">AVERAGE(G4:G8)</f>
        <v>8</v>
      </c>
      <c r="H9" s="582">
        <f t="shared" si="0"/>
        <v>20.2</v>
      </c>
      <c r="I9" s="582">
        <f t="shared" si="0"/>
        <v>42</v>
      </c>
      <c r="J9" s="583">
        <f t="shared" si="0"/>
        <v>38</v>
      </c>
    </row>
    <row r="10" spans="1:10" ht="13.5" thickBot="1">
      <c r="E10" s="593" t="s">
        <v>463</v>
      </c>
      <c r="F10" s="584">
        <f>_xlfn.STDEV.S(F4:F8)/SQRT(5)</f>
        <v>1.0954451150103321</v>
      </c>
      <c r="G10" s="585">
        <f t="shared" ref="G10:J10" si="1">_xlfn.STDEV.S(G4:G8)/SQRT(5)</f>
        <v>1.51657508881031</v>
      </c>
      <c r="H10" s="585">
        <f t="shared" si="1"/>
        <v>2.7640549922170501</v>
      </c>
      <c r="I10" s="585">
        <f t="shared" si="1"/>
        <v>4.1593268686170841</v>
      </c>
      <c r="J10" s="586">
        <f t="shared" si="1"/>
        <v>2.3021728866442674</v>
      </c>
    </row>
    <row r="12" spans="1:10">
      <c r="B12" s="563"/>
    </row>
    <row r="13" spans="1:10">
      <c r="B13" s="563"/>
    </row>
    <row r="14" spans="1:10">
      <c r="B14" s="563"/>
    </row>
    <row r="15" spans="1:10">
      <c r="B15" s="563"/>
    </row>
    <row r="24" spans="8:8">
      <c r="H24" s="565"/>
    </row>
  </sheetData>
  <phoneticPr fontId="9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12C87-CF01-4D34-AE94-5EF4EABAC54F}">
  <dimension ref="A1:H8"/>
  <sheetViews>
    <sheetView zoomScale="130" workbookViewId="0">
      <selection activeCell="H8" sqref="H8"/>
    </sheetView>
  </sheetViews>
  <sheetFormatPr defaultColWidth="9" defaultRowHeight="12.75"/>
  <cols>
    <col min="1" max="1" width="9.140625" style="561" bestFit="1" customWidth="1"/>
    <col min="2" max="2" width="7.85546875" style="561" bestFit="1" customWidth="1"/>
    <col min="3" max="7" width="9" style="561" customWidth="1"/>
    <col min="8" max="8" width="8.5703125" style="561" customWidth="1"/>
    <col min="9" max="16384" width="9" style="561"/>
  </cols>
  <sheetData>
    <row r="1" spans="1:8">
      <c r="A1" s="598" t="s">
        <v>473</v>
      </c>
      <c r="B1" s="599" t="s">
        <v>471</v>
      </c>
      <c r="C1" s="562"/>
      <c r="D1" s="562"/>
      <c r="E1" s="562"/>
      <c r="F1" s="562"/>
      <c r="G1" s="562"/>
      <c r="H1" s="564" t="s">
        <v>477</v>
      </c>
    </row>
    <row r="2" spans="1:8">
      <c r="A2" s="576">
        <v>0</v>
      </c>
      <c r="B2" s="596">
        <v>0</v>
      </c>
    </row>
    <row r="3" spans="1:8">
      <c r="A3" s="576">
        <v>10</v>
      </c>
      <c r="B3" s="596">
        <v>0.08</v>
      </c>
      <c r="D3" s="563" t="s">
        <v>474</v>
      </c>
      <c r="E3" s="563" t="s">
        <v>473</v>
      </c>
      <c r="F3" s="563"/>
      <c r="G3" s="563" t="s">
        <v>475</v>
      </c>
    </row>
    <row r="4" spans="1:8">
      <c r="A4" s="576">
        <v>20</v>
      </c>
      <c r="B4" s="596">
        <v>0.11</v>
      </c>
      <c r="D4" s="563" t="s">
        <v>472</v>
      </c>
      <c r="E4" s="563" t="s">
        <v>471</v>
      </c>
      <c r="G4" s="563" t="s">
        <v>476</v>
      </c>
    </row>
    <row r="5" spans="1:8">
      <c r="A5" s="576">
        <v>50</v>
      </c>
      <c r="B5" s="596">
        <v>0.5</v>
      </c>
    </row>
    <row r="6" spans="1:8">
      <c r="A6" s="576">
        <v>100</v>
      </c>
      <c r="B6" s="596">
        <v>0.6</v>
      </c>
    </row>
    <row r="7" spans="1:8">
      <c r="A7" s="576">
        <v>150</v>
      </c>
      <c r="B7" s="596">
        <v>1.4</v>
      </c>
    </row>
    <row r="8" spans="1:8" ht="13.5" thickBot="1">
      <c r="A8" s="577">
        <v>200</v>
      </c>
      <c r="B8" s="597">
        <v>1.5</v>
      </c>
    </row>
  </sheetData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DF9C4-F81C-421B-AB96-89300FF5CEEB}">
  <dimension ref="A1:C10"/>
  <sheetViews>
    <sheetView workbookViewId="0">
      <selection activeCell="O36" sqref="O36"/>
    </sheetView>
  </sheetViews>
  <sheetFormatPr defaultRowHeight="12.75"/>
  <sheetData>
    <row r="1" spans="1:3">
      <c r="A1">
        <v>2</v>
      </c>
      <c r="B1">
        <v>4</v>
      </c>
    </row>
    <row r="2" spans="1:3">
      <c r="A2">
        <v>4</v>
      </c>
      <c r="B2">
        <v>8</v>
      </c>
    </row>
    <row r="3" spans="1:3">
      <c r="A3">
        <v>4</v>
      </c>
      <c r="B3">
        <v>8</v>
      </c>
      <c r="C3" t="s">
        <v>380</v>
      </c>
    </row>
    <row r="4" spans="1:3">
      <c r="A4">
        <v>8</v>
      </c>
      <c r="B4">
        <v>16</v>
      </c>
    </row>
    <row r="5" spans="1:3">
      <c r="A5">
        <v>13</v>
      </c>
      <c r="B5">
        <v>26</v>
      </c>
      <c r="C5" t="s">
        <v>381</v>
      </c>
    </row>
    <row r="6" spans="1:3">
      <c r="A6">
        <v>11</v>
      </c>
      <c r="B6">
        <v>33</v>
      </c>
    </row>
    <row r="7" spans="1:3">
      <c r="A7">
        <v>20</v>
      </c>
      <c r="B7">
        <v>40</v>
      </c>
    </row>
    <row r="8" spans="1:3">
      <c r="A8">
        <v>6</v>
      </c>
      <c r="B8">
        <v>12</v>
      </c>
    </row>
    <row r="9" spans="1:3">
      <c r="A9">
        <v>25</v>
      </c>
      <c r="B9">
        <v>60</v>
      </c>
    </row>
    <row r="10" spans="1:3">
      <c r="A10">
        <v>35</v>
      </c>
      <c r="B10">
        <v>110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B8E8-7B3E-4F4C-B085-2A13D1D95447}">
  <sheetPr>
    <tabColor indexed="28"/>
  </sheetPr>
  <dimension ref="A1:F50"/>
  <sheetViews>
    <sheetView workbookViewId="0">
      <selection activeCell="D34" sqref="D34"/>
    </sheetView>
  </sheetViews>
  <sheetFormatPr defaultRowHeight="12.75"/>
  <cols>
    <col min="1" max="3" width="9.140625" style="561"/>
    <col min="4" max="4" width="32.28515625" style="561" bestFit="1" customWidth="1"/>
    <col min="5" max="5" width="12.5703125" style="561" bestFit="1" customWidth="1"/>
    <col min="6" max="6" width="12" style="561" bestFit="1" customWidth="1"/>
    <col min="7" max="16384" width="9.140625" style="561"/>
  </cols>
  <sheetData>
    <row r="1" spans="1:6">
      <c r="A1" s="561">
        <v>43</v>
      </c>
      <c r="B1" s="561">
        <v>51</v>
      </c>
      <c r="D1" s="561" t="s">
        <v>481</v>
      </c>
    </row>
    <row r="2" spans="1:6" ht="13.5" thickBot="1">
      <c r="A2" s="561">
        <v>32</v>
      </c>
      <c r="B2" s="561">
        <v>43</v>
      </c>
    </row>
    <row r="3" spans="1:6">
      <c r="A3" s="561">
        <v>44</v>
      </c>
      <c r="B3" s="561">
        <v>52</v>
      </c>
      <c r="D3" s="600"/>
      <c r="E3" s="600" t="s">
        <v>328</v>
      </c>
      <c r="F3" s="600" t="s">
        <v>329</v>
      </c>
    </row>
    <row r="4" spans="1:6">
      <c r="A4" s="561">
        <v>36</v>
      </c>
      <c r="B4" s="561">
        <v>50</v>
      </c>
      <c r="D4" s="561" t="s">
        <v>66</v>
      </c>
      <c r="E4" s="561">
        <v>39.75</v>
      </c>
      <c r="F4" s="561">
        <v>54.5</v>
      </c>
    </row>
    <row r="5" spans="1:6">
      <c r="A5" s="561">
        <v>37</v>
      </c>
      <c r="B5" s="561">
        <v>48</v>
      </c>
      <c r="D5" s="561" t="s">
        <v>344</v>
      </c>
      <c r="E5" s="561">
        <v>21.84090909090909</v>
      </c>
      <c r="F5" s="561">
        <v>39.363636363636367</v>
      </c>
    </row>
    <row r="6" spans="1:6">
      <c r="A6" s="561">
        <v>41</v>
      </c>
      <c r="B6" s="561">
        <v>62</v>
      </c>
      <c r="D6" s="561" t="s">
        <v>143</v>
      </c>
      <c r="E6" s="561">
        <v>12</v>
      </c>
      <c r="F6" s="561">
        <v>12</v>
      </c>
    </row>
    <row r="7" spans="1:6">
      <c r="A7" s="561">
        <v>47</v>
      </c>
      <c r="B7" s="561">
        <v>54</v>
      </c>
      <c r="D7" s="561" t="s">
        <v>480</v>
      </c>
      <c r="E7" s="561">
        <v>0.30849450624229141</v>
      </c>
    </row>
    <row r="8" spans="1:6">
      <c r="A8" s="561">
        <v>46</v>
      </c>
      <c r="B8" s="561">
        <v>56</v>
      </c>
      <c r="D8" s="561" t="s">
        <v>331</v>
      </c>
      <c r="E8" s="561">
        <v>0</v>
      </c>
    </row>
    <row r="9" spans="1:6">
      <c r="A9" s="561">
        <v>38</v>
      </c>
      <c r="B9" s="561">
        <v>65</v>
      </c>
      <c r="D9" s="561" t="s">
        <v>134</v>
      </c>
      <c r="E9" s="561">
        <v>11</v>
      </c>
    </row>
    <row r="10" spans="1:6">
      <c r="A10" s="561">
        <v>40</v>
      </c>
      <c r="B10" s="561">
        <v>60</v>
      </c>
      <c r="D10" s="561" t="s">
        <v>149</v>
      </c>
      <c r="E10" s="561">
        <v>-7.7817149125010499</v>
      </c>
    </row>
    <row r="11" spans="1:6">
      <c r="A11" s="561">
        <v>34</v>
      </c>
      <c r="B11" s="561">
        <v>54</v>
      </c>
      <c r="D11" s="561" t="s">
        <v>346</v>
      </c>
      <c r="E11" s="561">
        <v>4.2446292320626857E-6</v>
      </c>
    </row>
    <row r="12" spans="1:6">
      <c r="A12" s="561">
        <v>39</v>
      </c>
      <c r="B12" s="561">
        <v>59</v>
      </c>
      <c r="D12" s="561" t="s">
        <v>347</v>
      </c>
      <c r="E12" s="561">
        <v>1.7958848142321888</v>
      </c>
    </row>
    <row r="13" spans="1:6">
      <c r="D13" s="561" t="s">
        <v>348</v>
      </c>
      <c r="E13" s="561">
        <v>8.4892584641253713E-6</v>
      </c>
    </row>
    <row r="14" spans="1:6" ht="13.5" thickBot="1">
      <c r="D14" s="578" t="s">
        <v>349</v>
      </c>
      <c r="E14" s="578">
        <v>2.2009851587218421</v>
      </c>
      <c r="F14" s="578"/>
    </row>
    <row r="15" spans="1:6" ht="13.5" thickBot="1"/>
    <row r="16" spans="1:6">
      <c r="D16" s="600"/>
      <c r="E16" s="600" t="s">
        <v>479</v>
      </c>
      <c r="F16" s="600" t="s">
        <v>478</v>
      </c>
    </row>
    <row r="17" spans="1:6">
      <c r="D17" s="561" t="s">
        <v>479</v>
      </c>
      <c r="E17" s="561">
        <v>1</v>
      </c>
    </row>
    <row r="18" spans="1:6" ht="13.5" thickBot="1">
      <c r="D18" s="578" t="s">
        <v>478</v>
      </c>
      <c r="E18" s="578">
        <v>0.30849450624229141</v>
      </c>
      <c r="F18" s="578">
        <v>1</v>
      </c>
    </row>
    <row r="26" spans="1:6">
      <c r="A26" s="561">
        <v>1</v>
      </c>
      <c r="B26" s="561">
        <v>43</v>
      </c>
      <c r="C26" s="561">
        <v>51</v>
      </c>
    </row>
    <row r="27" spans="1:6">
      <c r="A27" s="561">
        <v>2</v>
      </c>
      <c r="B27" s="561">
        <v>32</v>
      </c>
      <c r="C27" s="561">
        <v>43</v>
      </c>
    </row>
    <row r="28" spans="1:6">
      <c r="A28" s="561">
        <v>3</v>
      </c>
      <c r="B28" s="561">
        <v>44</v>
      </c>
      <c r="C28" s="561">
        <v>52</v>
      </c>
    </row>
    <row r="29" spans="1:6">
      <c r="A29" s="561">
        <v>4</v>
      </c>
      <c r="B29" s="561">
        <v>36</v>
      </c>
      <c r="C29" s="561">
        <v>50</v>
      </c>
    </row>
    <row r="30" spans="1:6">
      <c r="A30" s="561">
        <v>5</v>
      </c>
      <c r="B30" s="561">
        <v>37</v>
      </c>
      <c r="C30" s="561">
        <v>48</v>
      </c>
    </row>
    <row r="31" spans="1:6">
      <c r="A31" s="561">
        <v>6</v>
      </c>
      <c r="B31" s="561">
        <v>41</v>
      </c>
      <c r="C31" s="561">
        <v>62</v>
      </c>
    </row>
    <row r="32" spans="1:6">
      <c r="A32" s="561">
        <v>7</v>
      </c>
      <c r="B32" s="561">
        <v>47</v>
      </c>
      <c r="C32" s="561">
        <v>54</v>
      </c>
    </row>
    <row r="33" spans="1:6">
      <c r="A33" s="561">
        <v>8</v>
      </c>
      <c r="B33" s="561">
        <v>46</v>
      </c>
      <c r="C33" s="561">
        <v>56</v>
      </c>
    </row>
    <row r="34" spans="1:6">
      <c r="A34" s="561">
        <v>9</v>
      </c>
      <c r="B34" s="561">
        <v>38</v>
      </c>
      <c r="C34" s="561">
        <v>65</v>
      </c>
    </row>
    <row r="35" spans="1:6">
      <c r="A35" s="561">
        <v>10</v>
      </c>
      <c r="B35" s="561">
        <v>40</v>
      </c>
      <c r="C35" s="561">
        <v>60</v>
      </c>
    </row>
    <row r="36" spans="1:6">
      <c r="A36" s="561">
        <v>11</v>
      </c>
      <c r="B36" s="561">
        <v>34</v>
      </c>
      <c r="C36" s="561">
        <v>54</v>
      </c>
    </row>
    <row r="37" spans="1:6">
      <c r="A37" s="561">
        <v>12</v>
      </c>
      <c r="B37" s="561">
        <v>39</v>
      </c>
      <c r="C37" s="561">
        <v>59</v>
      </c>
    </row>
    <row r="43" spans="1:6" ht="13.5" thickBot="1"/>
    <row r="44" spans="1:6">
      <c r="D44" s="600"/>
      <c r="E44" s="600" t="s">
        <v>479</v>
      </c>
      <c r="F44" s="600" t="s">
        <v>478</v>
      </c>
    </row>
    <row r="45" spans="1:6">
      <c r="D45" s="561" t="s">
        <v>479</v>
      </c>
      <c r="E45" s="561">
        <f>VARP('t-Test'!$B$26:$B$37)</f>
        <v>20.020833333333332</v>
      </c>
    </row>
    <row r="46" spans="1:6" ht="13.5" thickBot="1">
      <c r="D46" s="578" t="s">
        <v>478</v>
      </c>
      <c r="E46" s="578">
        <v>8.2916666666666661</v>
      </c>
      <c r="F46" s="578">
        <f>VARP('t-Test'!$C$26:$C$37)</f>
        <v>36.083333333333336</v>
      </c>
    </row>
    <row r="47" spans="1:6" ht="13.5" thickBot="1"/>
    <row r="48" spans="1:6">
      <c r="D48" s="600"/>
      <c r="E48" s="600" t="s">
        <v>479</v>
      </c>
      <c r="F48" s="600" t="s">
        <v>478</v>
      </c>
    </row>
    <row r="49" spans="4:6">
      <c r="D49" s="561" t="s">
        <v>479</v>
      </c>
      <c r="E49" s="561">
        <v>1</v>
      </c>
    </row>
    <row r="50" spans="4:6" ht="13.5" thickBot="1">
      <c r="D50" s="578" t="s">
        <v>478</v>
      </c>
      <c r="E50" s="578">
        <v>0.30849450624229141</v>
      </c>
      <c r="F50" s="578">
        <v>1</v>
      </c>
    </row>
  </sheetData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90FEB-BFF4-4904-BC06-937B8C02A489}">
  <dimension ref="A1:I25"/>
  <sheetViews>
    <sheetView workbookViewId="0">
      <selection activeCell="M15" sqref="M15"/>
    </sheetView>
  </sheetViews>
  <sheetFormatPr defaultRowHeight="12.75"/>
  <cols>
    <col min="2" max="2" width="18.42578125" bestFit="1" customWidth="1"/>
    <col min="7" max="7" width="9.85546875" customWidth="1"/>
  </cols>
  <sheetData>
    <row r="1" spans="1:9" ht="18">
      <c r="A1" s="629"/>
      <c r="B1" s="630" t="s">
        <v>497</v>
      </c>
      <c r="C1" s="630" t="s">
        <v>498</v>
      </c>
      <c r="D1" s="631" t="s">
        <v>499</v>
      </c>
      <c r="F1" s="559"/>
      <c r="G1" s="639"/>
      <c r="H1" s="639" t="s">
        <v>507</v>
      </c>
      <c r="I1" s="559"/>
    </row>
    <row r="2" spans="1:9" ht="18">
      <c r="A2" s="632" t="s">
        <v>464</v>
      </c>
      <c r="B2" s="633">
        <v>12</v>
      </c>
      <c r="C2" s="633">
        <v>6</v>
      </c>
      <c r="D2" s="634">
        <v>55</v>
      </c>
      <c r="F2" s="559"/>
      <c r="G2" s="639" t="s">
        <v>508</v>
      </c>
      <c r="H2" s="639"/>
      <c r="I2" s="559"/>
    </row>
    <row r="3" spans="1:9" ht="15">
      <c r="A3" s="632" t="s">
        <v>465</v>
      </c>
      <c r="B3" s="633">
        <v>15</v>
      </c>
      <c r="C3" s="633">
        <v>5</v>
      </c>
      <c r="D3" s="634">
        <v>62</v>
      </c>
    </row>
    <row r="4" spans="1:9" ht="15">
      <c r="A4" s="632" t="s">
        <v>466</v>
      </c>
      <c r="B4" s="633">
        <v>16</v>
      </c>
      <c r="C4" s="633">
        <v>3</v>
      </c>
      <c r="D4" s="634">
        <v>45</v>
      </c>
    </row>
    <row r="5" spans="1:9" ht="15">
      <c r="A5" s="632" t="s">
        <v>467</v>
      </c>
      <c r="B5" s="633">
        <v>2</v>
      </c>
      <c r="C5" s="633">
        <v>0</v>
      </c>
      <c r="D5" s="634">
        <v>36</v>
      </c>
    </row>
    <row r="6" spans="1:9" ht="15.75" thickBot="1">
      <c r="A6" s="635" t="s">
        <v>468</v>
      </c>
      <c r="B6" s="636">
        <v>21</v>
      </c>
      <c r="C6" s="636">
        <v>4</v>
      </c>
      <c r="D6" s="637">
        <v>42</v>
      </c>
    </row>
    <row r="11" spans="1:9">
      <c r="B11" t="s">
        <v>500</v>
      </c>
    </row>
    <row r="13" spans="1:9" ht="13.5" thickBot="1">
      <c r="B13" t="s">
        <v>501</v>
      </c>
    </row>
    <row r="14" spans="1:9">
      <c r="B14" s="113" t="s">
        <v>502</v>
      </c>
      <c r="C14" s="113" t="s">
        <v>78</v>
      </c>
      <c r="D14" s="113" t="s">
        <v>77</v>
      </c>
      <c r="E14" s="113" t="s">
        <v>171</v>
      </c>
      <c r="F14" s="113" t="s">
        <v>344</v>
      </c>
    </row>
    <row r="15" spans="1:9">
      <c r="B15" s="44" t="s">
        <v>497</v>
      </c>
      <c r="C15" s="44">
        <v>5</v>
      </c>
      <c r="D15" s="44">
        <v>66</v>
      </c>
      <c r="E15" s="44">
        <v>13.2</v>
      </c>
      <c r="F15" s="44">
        <v>49.699999999999989</v>
      </c>
    </row>
    <row r="16" spans="1:9">
      <c r="B16" s="44" t="s">
        <v>498</v>
      </c>
      <c r="C16" s="44">
        <v>5</v>
      </c>
      <c r="D16" s="44">
        <v>18</v>
      </c>
      <c r="E16" s="44">
        <v>3.6</v>
      </c>
      <c r="F16" s="44">
        <v>5.3000000000000007</v>
      </c>
    </row>
    <row r="17" spans="2:8" ht="13.5" thickBot="1">
      <c r="B17" s="45" t="s">
        <v>499</v>
      </c>
      <c r="C17" s="45">
        <v>5</v>
      </c>
      <c r="D17" s="45">
        <v>240</v>
      </c>
      <c r="E17" s="45">
        <v>48</v>
      </c>
      <c r="F17" s="45">
        <v>108.5</v>
      </c>
    </row>
    <row r="20" spans="2:8" ht="13.5" thickBot="1">
      <c r="B20" t="s">
        <v>132</v>
      </c>
    </row>
    <row r="21" spans="2:8">
      <c r="B21" s="113" t="s">
        <v>503</v>
      </c>
      <c r="C21" s="113" t="s">
        <v>133</v>
      </c>
      <c r="D21" s="113" t="s">
        <v>134</v>
      </c>
      <c r="E21" s="113" t="s">
        <v>135</v>
      </c>
      <c r="F21" s="638" t="s">
        <v>136</v>
      </c>
      <c r="G21" s="638" t="s">
        <v>137</v>
      </c>
      <c r="H21" s="113" t="s">
        <v>504</v>
      </c>
    </row>
    <row r="22" spans="2:8" ht="15">
      <c r="B22" s="44" t="s">
        <v>505</v>
      </c>
      <c r="C22" s="44">
        <v>5457.5999999999995</v>
      </c>
      <c r="D22" s="44">
        <v>2</v>
      </c>
      <c r="E22" s="44">
        <v>2728.7999999999997</v>
      </c>
      <c r="F22" s="44">
        <v>50.069724770642196</v>
      </c>
      <c r="G22" s="146">
        <v>1.5015401749640493E-6</v>
      </c>
      <c r="H22" s="44">
        <v>3.8852938346523942</v>
      </c>
    </row>
    <row r="23" spans="2:8">
      <c r="B23" s="44" t="s">
        <v>506</v>
      </c>
      <c r="C23" s="44">
        <v>654</v>
      </c>
      <c r="D23" s="44">
        <v>12</v>
      </c>
      <c r="E23" s="44">
        <v>54.5</v>
      </c>
      <c r="F23" s="44"/>
      <c r="G23" s="44"/>
      <c r="H23" s="44"/>
    </row>
    <row r="24" spans="2:8">
      <c r="B24" s="44"/>
      <c r="C24" s="44"/>
      <c r="D24" s="44"/>
      <c r="E24" s="44"/>
      <c r="F24" s="44"/>
      <c r="G24" s="44"/>
      <c r="H24" s="44"/>
    </row>
    <row r="25" spans="2:8" ht="13.5" thickBot="1">
      <c r="B25" s="45" t="s">
        <v>14</v>
      </c>
      <c r="C25" s="45">
        <v>6111.5999999999995</v>
      </c>
      <c r="D25" s="45">
        <v>14</v>
      </c>
      <c r="E25" s="45"/>
      <c r="F25" s="45"/>
      <c r="G25" s="45"/>
      <c r="H25" s="45"/>
    </row>
  </sheetData>
  <phoneticPr fontId="9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000"/>
  <sheetViews>
    <sheetView workbookViewId="0">
      <selection activeCell="Q36" sqref="Q36"/>
    </sheetView>
  </sheetViews>
  <sheetFormatPr defaultRowHeight="12.75"/>
  <cols>
    <col min="2" max="2" width="20.140625" customWidth="1"/>
  </cols>
  <sheetData>
    <row r="1" spans="1:4">
      <c r="A1">
        <v>185.77669197809882</v>
      </c>
      <c r="B1">
        <f>_xlfn.NORM.DIST(A1,180,3,FALSE)</f>
        <v>2.0828164059012971E-2</v>
      </c>
      <c r="D1" t="s">
        <v>368</v>
      </c>
    </row>
    <row r="2" spans="1:4">
      <c r="A2">
        <v>206.12464186313446</v>
      </c>
      <c r="B2">
        <f t="shared" ref="B2:B65" si="0">_xlfn.NORM.DIST(A2,180,3,FALSE)</f>
        <v>4.5379969506882955E-18</v>
      </c>
    </row>
    <row r="3" spans="1:4">
      <c r="A3">
        <v>188.37681795928802</v>
      </c>
      <c r="B3">
        <f t="shared" si="0"/>
        <v>2.6961131789603474E-3</v>
      </c>
    </row>
    <row r="4" spans="1:4">
      <c r="A4">
        <v>208.32012341968948</v>
      </c>
      <c r="B4">
        <f t="shared" si="0"/>
        <v>5.9271753631270909E-21</v>
      </c>
    </row>
    <row r="5" spans="1:4">
      <c r="A5">
        <v>161.45575887065206</v>
      </c>
      <c r="B5">
        <f t="shared" si="0"/>
        <v>6.7084128120359613E-10</v>
      </c>
    </row>
    <row r="6" spans="1:4">
      <c r="A6">
        <v>196.77943714639696</v>
      </c>
      <c r="B6">
        <f t="shared" si="0"/>
        <v>2.1414655366689549E-8</v>
      </c>
    </row>
    <row r="7" spans="1:4">
      <c r="A7">
        <v>150.87522615402122</v>
      </c>
      <c r="B7">
        <f t="shared" si="0"/>
        <v>4.5457149734163823E-22</v>
      </c>
    </row>
    <row r="8" spans="1:4">
      <c r="A8">
        <v>113.26283401984256</v>
      </c>
      <c r="B8">
        <f t="shared" si="0"/>
        <v>4.6096448314608367E-109</v>
      </c>
    </row>
    <row r="9" spans="1:4">
      <c r="A9">
        <v>152.37819115980528</v>
      </c>
      <c r="B9">
        <f t="shared" si="0"/>
        <v>5.1926500360110018E-20</v>
      </c>
    </row>
    <row r="10" spans="1:4">
      <c r="A10">
        <v>168.68537886664853</v>
      </c>
      <c r="B10">
        <f t="shared" si="0"/>
        <v>1.0838625970306685E-4</v>
      </c>
    </row>
    <row r="11" spans="1:4">
      <c r="A11">
        <v>189.84760390565498</v>
      </c>
      <c r="B11">
        <f t="shared" si="0"/>
        <v>6.0816298920290186E-4</v>
      </c>
    </row>
    <row r="12" spans="1:4">
      <c r="A12">
        <v>92.044831944513135</v>
      </c>
      <c r="B12">
        <f t="shared" si="0"/>
        <v>2.9578704542702433E-188</v>
      </c>
    </row>
    <row r="13" spans="1:4">
      <c r="A13">
        <v>210.2292403375759</v>
      </c>
      <c r="B13">
        <f t="shared" si="0"/>
        <v>1.1910703433432761E-23</v>
      </c>
    </row>
    <row r="14" spans="1:4">
      <c r="A14">
        <v>108.898541838862</v>
      </c>
      <c r="B14">
        <f t="shared" si="0"/>
        <v>1.4104319786141985E-123</v>
      </c>
    </row>
    <row r="15" spans="1:4">
      <c r="A15">
        <v>166.27270315409987</v>
      </c>
      <c r="B15">
        <f t="shared" si="0"/>
        <v>3.7778091551120459E-6</v>
      </c>
    </row>
    <row r="16" spans="1:4" ht="14.25">
      <c r="A16">
        <v>76.593781159026548</v>
      </c>
      <c r="B16">
        <f t="shared" si="0"/>
        <v>1.3566019222810854E-259</v>
      </c>
      <c r="D16" s="406" t="s">
        <v>369</v>
      </c>
    </row>
    <row r="17" spans="1:9">
      <c r="A17">
        <v>217.3866168956738</v>
      </c>
      <c r="B17">
        <f t="shared" si="0"/>
        <v>2.5083942995693913E-35</v>
      </c>
      <c r="D17" s="407" t="s">
        <v>370</v>
      </c>
    </row>
    <row r="18" spans="1:9">
      <c r="A18">
        <v>132.29834212295827</v>
      </c>
      <c r="B18">
        <f t="shared" si="0"/>
        <v>1.6710087479782815E-56</v>
      </c>
      <c r="D18" t="s">
        <v>371</v>
      </c>
    </row>
    <row r="19" spans="1:9">
      <c r="A19">
        <v>248.06375495216344</v>
      </c>
      <c r="B19">
        <f t="shared" si="0"/>
        <v>2.2338932119387147E-113</v>
      </c>
      <c r="D19" t="s">
        <v>372</v>
      </c>
    </row>
    <row r="20" spans="1:9" ht="15.75">
      <c r="A20">
        <v>200.59796088360599</v>
      </c>
      <c r="B20">
        <f t="shared" si="0"/>
        <v>7.7104906089426534E-12</v>
      </c>
      <c r="E20" s="488"/>
      <c r="F20" s="488"/>
      <c r="G20" s="488"/>
      <c r="H20" s="488"/>
      <c r="I20" s="488" t="s">
        <v>417</v>
      </c>
    </row>
    <row r="21" spans="1:9" ht="15.75">
      <c r="A21">
        <v>196.41334961277607</v>
      </c>
      <c r="B21">
        <f t="shared" si="0"/>
        <v>4.2062513616147083E-8</v>
      </c>
      <c r="E21" s="488"/>
      <c r="F21" s="488"/>
      <c r="G21" s="488"/>
      <c r="H21" s="488"/>
      <c r="I21" s="488" t="s">
        <v>418</v>
      </c>
    </row>
    <row r="22" spans="1:9" ht="15.75">
      <c r="A22">
        <v>165.39279431497562</v>
      </c>
      <c r="B22">
        <f t="shared" si="0"/>
        <v>9.4558207091018377E-7</v>
      </c>
      <c r="E22" s="488"/>
      <c r="F22" s="488"/>
      <c r="G22" s="488"/>
      <c r="H22" s="488"/>
      <c r="I22" s="488" t="s">
        <v>419</v>
      </c>
    </row>
    <row r="23" spans="1:9">
      <c r="A23">
        <v>202.76317673022277</v>
      </c>
      <c r="B23">
        <f t="shared" si="0"/>
        <v>4.1864401477844732E-14</v>
      </c>
    </row>
    <row r="24" spans="1:9">
      <c r="A24">
        <v>241.34036084404215</v>
      </c>
      <c r="B24">
        <f t="shared" si="0"/>
        <v>2.1918139416312897E-92</v>
      </c>
    </row>
    <row r="25" spans="1:9">
      <c r="A25">
        <v>141.04397268936737</v>
      </c>
      <c r="B25">
        <f t="shared" si="0"/>
        <v>3.225614937658092E-38</v>
      </c>
    </row>
    <row r="26" spans="1:9">
      <c r="A26">
        <v>143.74747752270196</v>
      </c>
      <c r="B26">
        <f t="shared" si="0"/>
        <v>2.5963969441203463E-33</v>
      </c>
    </row>
    <row r="27" spans="1:9">
      <c r="A27">
        <v>212.63524831709219</v>
      </c>
      <c r="B27">
        <f t="shared" si="0"/>
        <v>2.6705333382507474E-27</v>
      </c>
    </row>
    <row r="28" spans="1:9">
      <c r="A28">
        <v>137.24162545229774</v>
      </c>
      <c r="B28">
        <f t="shared" si="0"/>
        <v>1.0281338522163808E-45</v>
      </c>
    </row>
    <row r="29" spans="1:9">
      <c r="A29">
        <v>192.85544726670196</v>
      </c>
      <c r="B29">
        <f t="shared" si="0"/>
        <v>1.3690585119518263E-5</v>
      </c>
    </row>
    <row r="30" spans="1:9">
      <c r="A30">
        <v>183.79370817427116</v>
      </c>
      <c r="B30">
        <f t="shared" si="0"/>
        <v>5.9777933285141173E-2</v>
      </c>
    </row>
    <row r="31" spans="1:9">
      <c r="A31">
        <v>169.90586391300894</v>
      </c>
      <c r="B31">
        <f t="shared" si="0"/>
        <v>4.6280982152241006E-4</v>
      </c>
    </row>
    <row r="32" spans="1:9">
      <c r="A32">
        <v>73.926687946077436</v>
      </c>
      <c r="B32">
        <f t="shared" si="0"/>
        <v>4.4915851146887439E-273</v>
      </c>
    </row>
    <row r="33" spans="1:2">
      <c r="A33">
        <v>263.32439847436035</v>
      </c>
      <c r="B33">
        <f t="shared" si="0"/>
        <v>4.0535234838333496E-169</v>
      </c>
    </row>
    <row r="34" spans="1:2">
      <c r="A34">
        <v>237.90236173197627</v>
      </c>
      <c r="B34">
        <f t="shared" si="0"/>
        <v>1.7061385936406637E-82</v>
      </c>
    </row>
    <row r="35" spans="1:2">
      <c r="A35">
        <v>228.21768243346014</v>
      </c>
      <c r="B35">
        <f t="shared" si="0"/>
        <v>1.0684339355110738E-57</v>
      </c>
    </row>
    <row r="36" spans="1:2">
      <c r="A36">
        <v>205.42423999329912</v>
      </c>
      <c r="B36">
        <f t="shared" si="0"/>
        <v>3.3727561064696601E-17</v>
      </c>
    </row>
    <row r="37" spans="1:2">
      <c r="A37">
        <v>205.53915692260489</v>
      </c>
      <c r="B37">
        <f t="shared" si="0"/>
        <v>2.4360209832223083E-17</v>
      </c>
    </row>
    <row r="38" spans="1:2">
      <c r="A38">
        <v>104.86543305858504</v>
      </c>
      <c r="B38">
        <f t="shared" si="0"/>
        <v>8.3044774263276915E-138</v>
      </c>
    </row>
    <row r="39" spans="1:2">
      <c r="A39">
        <v>229.84658062312519</v>
      </c>
      <c r="B39">
        <f t="shared" si="0"/>
        <v>1.4952197622858865E-61</v>
      </c>
    </row>
    <row r="40" spans="1:2">
      <c r="A40">
        <v>137.46856029654737</v>
      </c>
      <c r="B40">
        <f t="shared" si="0"/>
        <v>3.0133004111376571E-45</v>
      </c>
    </row>
    <row r="41" spans="1:2">
      <c r="A41">
        <v>181.90627588381176</v>
      </c>
      <c r="B41">
        <f t="shared" si="0"/>
        <v>0.10867065609964364</v>
      </c>
    </row>
    <row r="42" spans="1:2">
      <c r="A42">
        <v>198.47344719863031</v>
      </c>
      <c r="B42">
        <f t="shared" si="0"/>
        <v>7.7597708803825516E-10</v>
      </c>
    </row>
    <row r="43" spans="1:2">
      <c r="A43">
        <v>201.96849891333841</v>
      </c>
      <c r="B43">
        <f t="shared" si="0"/>
        <v>3.016550697965545E-13</v>
      </c>
    </row>
    <row r="44" spans="1:2">
      <c r="A44">
        <v>108.12763593974523</v>
      </c>
      <c r="B44">
        <f t="shared" si="0"/>
        <v>3.0905632674534501E-126</v>
      </c>
    </row>
    <row r="45" spans="1:2">
      <c r="A45">
        <v>217.3202874470735</v>
      </c>
      <c r="B45">
        <f t="shared" si="0"/>
        <v>3.3033446355643468E-35</v>
      </c>
    </row>
    <row r="46" spans="1:2">
      <c r="A46">
        <v>145.01712985264021</v>
      </c>
      <c r="B46">
        <f t="shared" si="0"/>
        <v>3.9496671013349218E-31</v>
      </c>
    </row>
    <row r="47" spans="1:2">
      <c r="A47">
        <v>207.91588485706598</v>
      </c>
      <c r="B47">
        <f t="shared" si="0"/>
        <v>2.0957132792347704E-20</v>
      </c>
    </row>
    <row r="48" spans="1:2">
      <c r="A48">
        <v>185.78846197640814</v>
      </c>
      <c r="B48">
        <f t="shared" si="0"/>
        <v>2.0671248791839739E-2</v>
      </c>
    </row>
    <row r="49" spans="1:2">
      <c r="A49">
        <v>121.84426441279356</v>
      </c>
      <c r="B49">
        <f t="shared" si="0"/>
        <v>3.3305792813952045E-83</v>
      </c>
    </row>
    <row r="50" spans="1:2">
      <c r="A50">
        <v>156.51473677251488</v>
      </c>
      <c r="B50">
        <f t="shared" si="0"/>
        <v>6.5478536099129581E-15</v>
      </c>
    </row>
    <row r="51" spans="1:2">
      <c r="A51">
        <v>213.72968421899714</v>
      </c>
      <c r="B51">
        <f t="shared" si="0"/>
        <v>4.7224518488048024E-29</v>
      </c>
    </row>
    <row r="52" spans="1:2">
      <c r="A52">
        <v>173.13426428670937</v>
      </c>
      <c r="B52">
        <f t="shared" si="0"/>
        <v>9.6930440407977693E-3</v>
      </c>
    </row>
    <row r="53" spans="1:2">
      <c r="A53">
        <v>257.27890988462605</v>
      </c>
      <c r="B53">
        <f t="shared" si="0"/>
        <v>1.0809583984415476E-145</v>
      </c>
    </row>
    <row r="54" spans="1:2">
      <c r="A54">
        <v>205.69848675193498</v>
      </c>
      <c r="B54">
        <f t="shared" si="0"/>
        <v>1.5477896901139726E-17</v>
      </c>
    </row>
    <row r="55" spans="1:2">
      <c r="A55">
        <v>147.44604004561552</v>
      </c>
      <c r="B55">
        <f t="shared" si="0"/>
        <v>3.5846971115250584E-27</v>
      </c>
    </row>
    <row r="56" spans="1:2">
      <c r="A56">
        <v>298.80021702381782</v>
      </c>
      <c r="B56">
        <f t="shared" si="0"/>
        <v>0</v>
      </c>
    </row>
    <row r="57" spans="1:2">
      <c r="A57">
        <v>119.76300402209745</v>
      </c>
      <c r="B57">
        <f t="shared" si="0"/>
        <v>3.7788845537943113E-89</v>
      </c>
    </row>
    <row r="58" spans="1:2">
      <c r="A58">
        <v>171.60341076276382</v>
      </c>
      <c r="B58">
        <f t="shared" si="0"/>
        <v>2.6468948265868427E-3</v>
      </c>
    </row>
    <row r="59" spans="1:2">
      <c r="A59">
        <v>263.45821697730571</v>
      </c>
      <c r="B59">
        <f t="shared" si="0"/>
        <v>1.173116967554728E-169</v>
      </c>
    </row>
    <row r="60" spans="1:2">
      <c r="A60">
        <v>225.94740630636807</v>
      </c>
      <c r="B60">
        <f t="shared" si="0"/>
        <v>1.5372221641490986E-52</v>
      </c>
    </row>
    <row r="61" spans="1:2">
      <c r="A61">
        <v>112.88445466532721</v>
      </c>
      <c r="B61">
        <f t="shared" si="0"/>
        <v>2.7649097295146445E-110</v>
      </c>
    </row>
    <row r="62" spans="1:2">
      <c r="A62">
        <v>221.21435949855368</v>
      </c>
      <c r="B62">
        <f t="shared" si="0"/>
        <v>1.3813410642604374E-42</v>
      </c>
    </row>
    <row r="63" spans="1:2">
      <c r="A63">
        <v>117.01972471171757</v>
      </c>
      <c r="B63">
        <f t="shared" si="0"/>
        <v>2.6412560113434908E-97</v>
      </c>
    </row>
    <row r="64" spans="1:2">
      <c r="A64">
        <v>172.3815062174981</v>
      </c>
      <c r="B64">
        <f t="shared" si="0"/>
        <v>5.2892665889020885E-3</v>
      </c>
    </row>
    <row r="65" spans="1:2">
      <c r="A65">
        <v>188.19887645775452</v>
      </c>
      <c r="B65">
        <f t="shared" si="0"/>
        <v>3.1761586764859407E-3</v>
      </c>
    </row>
    <row r="66" spans="1:2">
      <c r="A66">
        <v>167.15261199322413</v>
      </c>
      <c r="B66">
        <f t="shared" ref="B66:B129" si="1">_xlfn.NORM.DIST(A66,180,3,FALSE)</f>
        <v>1.3849047818762128E-5</v>
      </c>
    </row>
    <row r="67" spans="1:2">
      <c r="A67">
        <v>106.10203662479762</v>
      </c>
      <c r="B67">
        <f t="shared" si="1"/>
        <v>2.3220112142964449E-133</v>
      </c>
    </row>
    <row r="68" spans="1:2">
      <c r="A68">
        <v>192.66219896933762</v>
      </c>
      <c r="B68">
        <f t="shared" si="1"/>
        <v>1.8005301649031235E-5</v>
      </c>
    </row>
    <row r="69" spans="1:2">
      <c r="A69">
        <v>194.77395699112094</v>
      </c>
      <c r="B69">
        <f t="shared" si="1"/>
        <v>7.2026177876352975E-7</v>
      </c>
    </row>
    <row r="70" spans="1:2">
      <c r="A70">
        <v>198.0823121809226</v>
      </c>
      <c r="B70">
        <f t="shared" si="1"/>
        <v>1.7172329543720385E-9</v>
      </c>
    </row>
    <row r="71" spans="1:2">
      <c r="A71">
        <v>157.51234559473232</v>
      </c>
      <c r="B71">
        <f t="shared" si="1"/>
        <v>8.3686786064064435E-14</v>
      </c>
    </row>
    <row r="72" spans="1:2">
      <c r="A72">
        <v>182.05853211809881</v>
      </c>
      <c r="B72">
        <f t="shared" si="1"/>
        <v>0.10508659911452031</v>
      </c>
    </row>
    <row r="73" spans="1:2">
      <c r="A73">
        <v>68.931570239947177</v>
      </c>
      <c r="B73">
        <f t="shared" si="1"/>
        <v>3.0378948636151003E-299</v>
      </c>
    </row>
    <row r="74" spans="1:2">
      <c r="A74">
        <v>157.92870203738858</v>
      </c>
      <c r="B74">
        <f t="shared" si="1"/>
        <v>2.3457382672572945E-13</v>
      </c>
    </row>
    <row r="75" spans="1:2">
      <c r="A75">
        <v>176.71860564376402</v>
      </c>
      <c r="B75">
        <f t="shared" si="1"/>
        <v>7.3113080812013814E-2</v>
      </c>
    </row>
    <row r="76" spans="1:2">
      <c r="A76">
        <v>200.09944637393346</v>
      </c>
      <c r="B76">
        <f t="shared" si="1"/>
        <v>2.3800502849309743E-11</v>
      </c>
    </row>
    <row r="77" spans="1:2">
      <c r="A77">
        <v>123.43060507162591</v>
      </c>
      <c r="B77">
        <f t="shared" si="1"/>
        <v>8.1950951818090828E-79</v>
      </c>
    </row>
    <row r="78" spans="1:2">
      <c r="A78">
        <v>199.95611910388106</v>
      </c>
      <c r="B78">
        <f t="shared" si="1"/>
        <v>3.2741854063661964E-11</v>
      </c>
    </row>
    <row r="79" spans="1:2">
      <c r="A79">
        <v>204.35624310237472</v>
      </c>
      <c r="B79">
        <f t="shared" si="1"/>
        <v>6.4674283172121227E-16</v>
      </c>
    </row>
    <row r="80" spans="1:2">
      <c r="A80">
        <v>255.28485184593592</v>
      </c>
      <c r="B80">
        <f t="shared" si="1"/>
        <v>2.3653330080833866E-138</v>
      </c>
    </row>
    <row r="81" spans="1:2">
      <c r="A81">
        <v>162.50224507501116</v>
      </c>
      <c r="B81">
        <f t="shared" si="1"/>
        <v>5.4531382563159445E-9</v>
      </c>
    </row>
    <row r="82" spans="1:2">
      <c r="A82">
        <v>172.58269781421404</v>
      </c>
      <c r="B82">
        <f t="shared" si="1"/>
        <v>6.2572410543207391E-3</v>
      </c>
    </row>
    <row r="83" spans="1:2">
      <c r="A83">
        <v>229.32081537845079</v>
      </c>
      <c r="B83">
        <f t="shared" si="1"/>
        <v>2.70820606463446E-60</v>
      </c>
    </row>
    <row r="84" spans="1:2">
      <c r="A84">
        <v>292.44557754253037</v>
      </c>
      <c r="B84">
        <f t="shared" si="1"/>
        <v>1.137239469736682E-306</v>
      </c>
    </row>
    <row r="85" spans="1:2">
      <c r="A85">
        <v>178.41383328202937</v>
      </c>
      <c r="B85">
        <f t="shared" si="1"/>
        <v>0.11563409520041104</v>
      </c>
    </row>
    <row r="86" spans="1:2">
      <c r="A86">
        <v>220.32285460198182</v>
      </c>
      <c r="B86">
        <f t="shared" si="1"/>
        <v>7.8369436774494369E-41</v>
      </c>
    </row>
    <row r="87" spans="1:2">
      <c r="A87">
        <v>258.10037459421437</v>
      </c>
      <c r="B87">
        <f t="shared" si="1"/>
        <v>8.9993752555159005E-149</v>
      </c>
    </row>
    <row r="88" spans="1:2">
      <c r="A88">
        <v>179.28017473393993</v>
      </c>
      <c r="B88">
        <f t="shared" si="1"/>
        <v>0.12920734429588693</v>
      </c>
    </row>
    <row r="89" spans="1:2">
      <c r="A89">
        <v>231.04282990942011</v>
      </c>
      <c r="B89">
        <f t="shared" si="1"/>
        <v>1.8314177588658637E-64</v>
      </c>
    </row>
    <row r="90" spans="1:2">
      <c r="A90">
        <v>106.63313605589792</v>
      </c>
      <c r="B90">
        <f t="shared" si="1"/>
        <v>1.7903111227220761E-131</v>
      </c>
    </row>
    <row r="91" spans="1:2">
      <c r="A91">
        <v>98.152011559868697</v>
      </c>
      <c r="B91">
        <f t="shared" si="1"/>
        <v>3.1017741118604992E-163</v>
      </c>
    </row>
    <row r="92" spans="1:2">
      <c r="A92">
        <v>101.1604927040753</v>
      </c>
      <c r="B92">
        <f t="shared" si="1"/>
        <v>1.4303430268780618E-151</v>
      </c>
    </row>
    <row r="93" spans="1:2">
      <c r="A93">
        <v>215.42352033036877</v>
      </c>
      <c r="B93">
        <f t="shared" si="1"/>
        <v>7.0471841156949545E-32</v>
      </c>
    </row>
    <row r="94" spans="1:2">
      <c r="A94">
        <v>164.20999645531992</v>
      </c>
      <c r="B94">
        <f t="shared" si="1"/>
        <v>1.2829982494993265E-7</v>
      </c>
    </row>
    <row r="95" spans="1:2">
      <c r="A95">
        <v>156.67081970575964</v>
      </c>
      <c r="B95">
        <f t="shared" si="1"/>
        <v>9.8264543571420707E-15</v>
      </c>
    </row>
    <row r="96" spans="1:2">
      <c r="A96">
        <v>214.0897997830325</v>
      </c>
      <c r="B96">
        <f t="shared" si="1"/>
        <v>1.215922475590621E-29</v>
      </c>
    </row>
    <row r="97" spans="1:2">
      <c r="A97">
        <v>117.47707321745111</v>
      </c>
      <c r="B97">
        <f t="shared" si="1"/>
        <v>6.4076093618014991E-96</v>
      </c>
    </row>
    <row r="98" spans="1:2">
      <c r="A98">
        <v>163.32347786345053</v>
      </c>
      <c r="B98">
        <f t="shared" si="1"/>
        <v>2.5928946843596392E-8</v>
      </c>
    </row>
    <row r="99" spans="1:2">
      <c r="A99">
        <v>150.6821517975186</v>
      </c>
      <c r="B99">
        <f t="shared" si="1"/>
        <v>2.428585095823823E-22</v>
      </c>
    </row>
    <row r="100" spans="1:2">
      <c r="A100">
        <v>213.2505351252621</v>
      </c>
      <c r="B100">
        <f t="shared" si="1"/>
        <v>2.8086835516417243E-28</v>
      </c>
    </row>
    <row r="101" spans="1:2">
      <c r="A101">
        <v>172.61818175000371</v>
      </c>
      <c r="B101">
        <f t="shared" si="1"/>
        <v>6.4424783848013815E-3</v>
      </c>
    </row>
    <row r="102" spans="1:2">
      <c r="A102">
        <v>197.00202346910373</v>
      </c>
      <c r="B102">
        <f t="shared" si="1"/>
        <v>1.4102288987434417E-8</v>
      </c>
    </row>
    <row r="103" spans="1:2">
      <c r="A103">
        <v>121.12090234921197</v>
      </c>
      <c r="B103">
        <f t="shared" si="1"/>
        <v>3.0194152422079827E-85</v>
      </c>
    </row>
    <row r="104" spans="1:2">
      <c r="A104">
        <v>139.0931679449568</v>
      </c>
      <c r="B104">
        <f t="shared" si="1"/>
        <v>5.6186066562780603E-42</v>
      </c>
    </row>
    <row r="105" spans="1:2">
      <c r="A105">
        <v>182.72252236754866</v>
      </c>
      <c r="B105">
        <f t="shared" si="1"/>
        <v>8.8095333727000111E-2</v>
      </c>
    </row>
    <row r="106" spans="1:2">
      <c r="A106">
        <v>186.72008923174872</v>
      </c>
      <c r="B106">
        <f t="shared" si="1"/>
        <v>1.0819367663879535E-2</v>
      </c>
    </row>
    <row r="107" spans="1:2">
      <c r="A107">
        <v>95.925568529928569</v>
      </c>
      <c r="B107">
        <f t="shared" si="1"/>
        <v>3.7889300564342502E-172</v>
      </c>
    </row>
    <row r="108" spans="1:2">
      <c r="A108">
        <v>235.96002210950246</v>
      </c>
      <c r="B108">
        <f t="shared" si="1"/>
        <v>3.6985529347920795E-77</v>
      </c>
    </row>
    <row r="109" spans="1:2">
      <c r="A109">
        <v>217.90403297898592</v>
      </c>
      <c r="B109">
        <f t="shared" si="1"/>
        <v>2.8805255038924503E-36</v>
      </c>
    </row>
    <row r="110" spans="1:2">
      <c r="A110">
        <v>206.41860191943124</v>
      </c>
      <c r="B110">
        <f t="shared" si="1"/>
        <v>1.9239800780025417E-18</v>
      </c>
    </row>
    <row r="111" spans="1:2">
      <c r="A111">
        <v>163.69345007631637</v>
      </c>
      <c r="B111">
        <f t="shared" si="1"/>
        <v>5.1074964034905236E-8</v>
      </c>
    </row>
    <row r="112" spans="1:2">
      <c r="A112">
        <v>147.82778225679067</v>
      </c>
      <c r="B112">
        <f t="shared" si="1"/>
        <v>1.4145270485916037E-26</v>
      </c>
    </row>
    <row r="113" spans="1:2">
      <c r="A113">
        <v>176.14755779475672</v>
      </c>
      <c r="B113">
        <f t="shared" si="1"/>
        <v>5.8304960902388313E-2</v>
      </c>
    </row>
    <row r="114" spans="1:2">
      <c r="A114">
        <v>228.02286866834038</v>
      </c>
      <c r="B114">
        <f t="shared" si="1"/>
        <v>3.0277028401282962E-57</v>
      </c>
    </row>
    <row r="115" spans="1:2">
      <c r="A115">
        <v>185.32925810148299</v>
      </c>
      <c r="B115">
        <f t="shared" si="1"/>
        <v>2.7450148371534491E-2</v>
      </c>
    </row>
    <row r="116" spans="1:2">
      <c r="A116">
        <v>169.07697772665415</v>
      </c>
      <c r="B116">
        <f t="shared" si="1"/>
        <v>1.758255312476769E-4</v>
      </c>
    </row>
    <row r="117" spans="1:2">
      <c r="A117">
        <v>119.25845956255216</v>
      </c>
      <c r="B117">
        <f t="shared" si="1"/>
        <v>1.2724645608430387E-90</v>
      </c>
    </row>
    <row r="118" spans="1:2">
      <c r="A118">
        <v>169.08492102600576</v>
      </c>
      <c r="B118">
        <f t="shared" si="1"/>
        <v>1.7752815847290078E-4</v>
      </c>
    </row>
    <row r="119" spans="1:2">
      <c r="A119">
        <v>206.47217570483917</v>
      </c>
      <c r="B119">
        <f t="shared" si="1"/>
        <v>1.6437431404165757E-18</v>
      </c>
    </row>
    <row r="120" spans="1:2">
      <c r="A120">
        <v>199.72048721654573</v>
      </c>
      <c r="B120">
        <f t="shared" si="1"/>
        <v>5.5039283719630691E-11</v>
      </c>
    </row>
    <row r="121" spans="1:2">
      <c r="A121">
        <v>240.99595793784829</v>
      </c>
      <c r="B121">
        <f t="shared" si="1"/>
        <v>2.2770157628793141E-91</v>
      </c>
    </row>
    <row r="122" spans="1:2">
      <c r="A122">
        <v>255.26165973104071</v>
      </c>
      <c r="B122">
        <f t="shared" si="1"/>
        <v>2.8716609662437324E-138</v>
      </c>
    </row>
    <row r="123" spans="1:2">
      <c r="A123">
        <v>311.45661796443164</v>
      </c>
      <c r="B123">
        <f t="shared" si="1"/>
        <v>0</v>
      </c>
    </row>
    <row r="124" spans="1:2">
      <c r="A124">
        <v>162.21646023921494</v>
      </c>
      <c r="B124">
        <f t="shared" si="1"/>
        <v>3.1143872891643496E-9</v>
      </c>
    </row>
    <row r="125" spans="1:2">
      <c r="A125">
        <v>186.70437657390721</v>
      </c>
      <c r="B125">
        <f t="shared" si="1"/>
        <v>1.0946900840704089E-2</v>
      </c>
    </row>
    <row r="126" spans="1:2">
      <c r="A126">
        <v>199.0118521459226</v>
      </c>
      <c r="B126">
        <f t="shared" si="1"/>
        <v>2.5287258302948421E-10</v>
      </c>
    </row>
    <row r="127" spans="1:2">
      <c r="A127">
        <v>147.48911939903337</v>
      </c>
      <c r="B127">
        <f t="shared" si="1"/>
        <v>4.1887128761666012E-27</v>
      </c>
    </row>
    <row r="128" spans="1:2">
      <c r="A128">
        <v>193.88511918776203</v>
      </c>
      <c r="B128">
        <f t="shared" si="1"/>
        <v>2.9654865976095446E-6</v>
      </c>
    </row>
    <row r="129" spans="1:2">
      <c r="A129">
        <v>230.4729996464448</v>
      </c>
      <c r="B129">
        <f t="shared" si="1"/>
        <v>4.5549564237142413E-63</v>
      </c>
    </row>
    <row r="130" spans="1:2">
      <c r="A130">
        <v>150.59465954407642</v>
      </c>
      <c r="B130">
        <f t="shared" ref="B130:B193" si="2">_xlfn.NORM.DIST(A130,180,3,FALSE)</f>
        <v>1.8255369267002605E-22</v>
      </c>
    </row>
    <row r="131" spans="1:2">
      <c r="A131">
        <v>139.89004901275621</v>
      </c>
      <c r="B131">
        <f t="shared" si="2"/>
        <v>2.0291588169151818E-40</v>
      </c>
    </row>
    <row r="132" spans="1:2">
      <c r="A132">
        <v>112.29572282871231</v>
      </c>
      <c r="B132">
        <f t="shared" si="2"/>
        <v>3.3621562929237287E-112</v>
      </c>
    </row>
    <row r="133" spans="1:2">
      <c r="A133">
        <v>183.33224306814373</v>
      </c>
      <c r="B133">
        <f t="shared" si="2"/>
        <v>7.1759786487474386E-2</v>
      </c>
    </row>
    <row r="134" spans="1:2">
      <c r="A134">
        <v>145.5777992302319</v>
      </c>
      <c r="B134">
        <f t="shared" si="2"/>
        <v>3.4311520803634596E-30</v>
      </c>
    </row>
    <row r="135" spans="1:2">
      <c r="A135">
        <v>234.91753654496279</v>
      </c>
      <c r="B135">
        <f t="shared" si="2"/>
        <v>2.2744904524945471E-74</v>
      </c>
    </row>
    <row r="136" spans="1:2">
      <c r="A136">
        <v>195.31184011582809</v>
      </c>
      <c r="B136">
        <f t="shared" si="2"/>
        <v>2.9311910552775833E-7</v>
      </c>
    </row>
    <row r="137" spans="1:2">
      <c r="A137">
        <v>152.31047018431127</v>
      </c>
      <c r="B137">
        <f t="shared" si="2"/>
        <v>4.2170997389626446E-20</v>
      </c>
    </row>
    <row r="138" spans="1:2">
      <c r="A138">
        <v>218.31673666354618</v>
      </c>
      <c r="B138">
        <f t="shared" si="2"/>
        <v>5.0176884849213527E-37</v>
      </c>
    </row>
    <row r="139" spans="1:2">
      <c r="A139">
        <v>141.27334270568099</v>
      </c>
      <c r="B139">
        <f t="shared" si="2"/>
        <v>8.6799595447768544E-38</v>
      </c>
    </row>
    <row r="140" spans="1:2">
      <c r="A140">
        <v>175.76796085420938</v>
      </c>
      <c r="B140">
        <f t="shared" si="2"/>
        <v>4.9165680416312786E-2</v>
      </c>
    </row>
    <row r="141" spans="1:2">
      <c r="A141">
        <v>201.37072215191438</v>
      </c>
      <c r="B141">
        <f t="shared" si="2"/>
        <v>1.2722877610758936E-12</v>
      </c>
    </row>
    <row r="142" spans="1:2">
      <c r="A142">
        <v>205.00098389646155</v>
      </c>
      <c r="B142">
        <f t="shared" si="2"/>
        <v>1.1039066016291453E-16</v>
      </c>
    </row>
    <row r="143" spans="1:2">
      <c r="A143">
        <v>119.14736933220411</v>
      </c>
      <c r="B143">
        <f t="shared" si="2"/>
        <v>6.008051361627044E-91</v>
      </c>
    </row>
    <row r="144" spans="1:2">
      <c r="A144">
        <v>221.42018951824866</v>
      </c>
      <c r="B144">
        <f t="shared" si="2"/>
        <v>5.3693869906217087E-43</v>
      </c>
    </row>
    <row r="145" spans="1:2">
      <c r="A145">
        <v>267.17173841432668</v>
      </c>
      <c r="B145">
        <f t="shared" si="2"/>
        <v>6.043086048848462E-185</v>
      </c>
    </row>
    <row r="146" spans="1:2">
      <c r="A146">
        <v>132.50939036850468</v>
      </c>
      <c r="B146">
        <f t="shared" si="2"/>
        <v>5.1015659568169548E-56</v>
      </c>
    </row>
    <row r="147" spans="1:2">
      <c r="A147">
        <v>77.755242272978649</v>
      </c>
      <c r="B147">
        <f t="shared" si="2"/>
        <v>7.8602134463661563E-254</v>
      </c>
    </row>
    <row r="148" spans="1:2">
      <c r="A148">
        <v>183.63721937901573</v>
      </c>
      <c r="B148">
        <f t="shared" si="2"/>
        <v>6.3767250619232954E-2</v>
      </c>
    </row>
    <row r="149" spans="1:2">
      <c r="A149">
        <v>204.90427277734852</v>
      </c>
      <c r="B149">
        <f t="shared" si="2"/>
        <v>1.4433810330614563E-16</v>
      </c>
    </row>
    <row r="150" spans="1:2">
      <c r="A150">
        <v>143.79270214674762</v>
      </c>
      <c r="B150">
        <f t="shared" si="2"/>
        <v>3.1148421548888766E-33</v>
      </c>
    </row>
    <row r="151" spans="1:2">
      <c r="A151">
        <v>227.67753807755071</v>
      </c>
      <c r="B151">
        <f t="shared" si="2"/>
        <v>1.8988236158895404E-56</v>
      </c>
    </row>
    <row r="152" spans="1:2">
      <c r="A152">
        <v>236.71399776474573</v>
      </c>
      <c r="B152">
        <f t="shared" si="2"/>
        <v>3.2985227652234163E-79</v>
      </c>
    </row>
    <row r="153" spans="1:2">
      <c r="A153">
        <v>148.93891648142016</v>
      </c>
      <c r="B153">
        <f t="shared" si="2"/>
        <v>7.0117095137992642E-25</v>
      </c>
    </row>
    <row r="154" spans="1:2">
      <c r="A154">
        <v>132.36478753213305</v>
      </c>
      <c r="B154">
        <f t="shared" si="2"/>
        <v>2.3758496380738379E-56</v>
      </c>
    </row>
    <row r="155" spans="1:2">
      <c r="A155">
        <v>179.14363115749438</v>
      </c>
      <c r="B155">
        <f t="shared" si="2"/>
        <v>0.12767166012205525</v>
      </c>
    </row>
    <row r="156" spans="1:2">
      <c r="A156">
        <v>224.41661076270975</v>
      </c>
      <c r="B156">
        <f t="shared" si="2"/>
        <v>3.3439641575225586E-49</v>
      </c>
    </row>
    <row r="157" spans="1:2">
      <c r="A157">
        <v>177.34780772087106</v>
      </c>
      <c r="B157">
        <f t="shared" si="2"/>
        <v>8.9964918221934864E-2</v>
      </c>
    </row>
    <row r="158" spans="1:2">
      <c r="A158">
        <v>232.69178927846951</v>
      </c>
      <c r="B158">
        <f t="shared" si="2"/>
        <v>1.3667302434749331E-68</v>
      </c>
    </row>
    <row r="159" spans="1:2">
      <c r="A159">
        <v>166.93901261503925</v>
      </c>
      <c r="B159">
        <f t="shared" si="2"/>
        <v>1.0183526045943976E-5</v>
      </c>
    </row>
    <row r="160" spans="1:2">
      <c r="A160">
        <v>230.90135800855933</v>
      </c>
      <c r="B160">
        <f t="shared" si="2"/>
        <v>4.0809338439616236E-64</v>
      </c>
    </row>
    <row r="161" spans="1:2">
      <c r="A161">
        <v>184.15370777773205</v>
      </c>
      <c r="B161">
        <f t="shared" si="2"/>
        <v>5.0993003665659599E-2</v>
      </c>
    </row>
    <row r="162" spans="1:2">
      <c r="A162">
        <v>86.902444308798295</v>
      </c>
      <c r="B162">
        <f t="shared" si="2"/>
        <v>1.0168549714622431E-210</v>
      </c>
    </row>
    <row r="163" spans="1:2">
      <c r="A163">
        <v>169.08092038618634</v>
      </c>
      <c r="B163">
        <f t="shared" si="2"/>
        <v>1.7666873480787451E-4</v>
      </c>
    </row>
    <row r="164" spans="1:2">
      <c r="A164">
        <v>148.6802084397641</v>
      </c>
      <c r="B164">
        <f t="shared" si="2"/>
        <v>2.8605155503417329E-25</v>
      </c>
    </row>
    <row r="165" spans="1:2">
      <c r="A165">
        <v>144.77488821255974</v>
      </c>
      <c r="B165">
        <f t="shared" si="2"/>
        <v>1.5353854869470353E-31</v>
      </c>
    </row>
    <row r="166" spans="1:2">
      <c r="A166">
        <v>193.71512098558014</v>
      </c>
      <c r="B166">
        <f t="shared" si="2"/>
        <v>3.8485917845452264E-6</v>
      </c>
    </row>
    <row r="167" spans="1:2">
      <c r="A167">
        <v>174.36072130265529</v>
      </c>
      <c r="B167">
        <f t="shared" si="2"/>
        <v>2.2724791032590522E-2</v>
      </c>
    </row>
    <row r="168" spans="1:2">
      <c r="A168">
        <v>141.10137317373301</v>
      </c>
      <c r="B168">
        <f t="shared" si="2"/>
        <v>4.1346205007932046E-38</v>
      </c>
    </row>
    <row r="169" spans="1:2">
      <c r="A169">
        <v>120.56278410425875</v>
      </c>
      <c r="B169">
        <f t="shared" si="2"/>
        <v>7.7033123447239715E-87</v>
      </c>
    </row>
    <row r="170" spans="1:2">
      <c r="A170">
        <v>238.87156021344708</v>
      </c>
      <c r="B170">
        <f t="shared" si="2"/>
        <v>3.1720271478098634E-85</v>
      </c>
    </row>
    <row r="171" spans="1:2">
      <c r="A171">
        <v>194.18093461325043</v>
      </c>
      <c r="B171">
        <f t="shared" si="2"/>
        <v>1.8697379055351955E-6</v>
      </c>
    </row>
    <row r="172" spans="1:2">
      <c r="A172">
        <v>238.71988378203241</v>
      </c>
      <c r="B172">
        <f t="shared" si="2"/>
        <v>8.5441894092250042E-85</v>
      </c>
    </row>
    <row r="173" spans="1:2">
      <c r="A173">
        <v>226.66612994697061</v>
      </c>
      <c r="B173">
        <f t="shared" si="2"/>
        <v>3.8082617591178223E-54</v>
      </c>
    </row>
    <row r="174" spans="1:2">
      <c r="A174">
        <v>229.49545200361172</v>
      </c>
      <c r="B174">
        <f t="shared" si="2"/>
        <v>1.0382821709348556E-60</v>
      </c>
    </row>
    <row r="175" spans="1:2">
      <c r="A175">
        <v>183.25014298141468</v>
      </c>
      <c r="B175">
        <f t="shared" si="2"/>
        <v>7.3946900013217631E-2</v>
      </c>
    </row>
    <row r="176" spans="1:2">
      <c r="A176">
        <v>249.46780558791943</v>
      </c>
      <c r="B176">
        <f t="shared" si="2"/>
        <v>4.8979793933772632E-118</v>
      </c>
    </row>
    <row r="177" spans="1:2">
      <c r="A177">
        <v>238.19307489218772</v>
      </c>
      <c r="B177">
        <f t="shared" si="2"/>
        <v>2.6163797729421704E-83</v>
      </c>
    </row>
    <row r="178" spans="1:2">
      <c r="A178">
        <v>192.28834207722684</v>
      </c>
      <c r="B178">
        <f t="shared" si="2"/>
        <v>3.0231507648770635E-5</v>
      </c>
    </row>
    <row r="179" spans="1:2">
      <c r="A179">
        <v>138.66654899145942</v>
      </c>
      <c r="B179">
        <f t="shared" si="2"/>
        <v>8.0003676342336869E-43</v>
      </c>
    </row>
    <row r="180" spans="1:2">
      <c r="A180">
        <v>218.92993618137552</v>
      </c>
      <c r="B180">
        <f t="shared" si="2"/>
        <v>3.6111268620609372E-38</v>
      </c>
    </row>
    <row r="181" spans="1:2">
      <c r="A181">
        <v>113.10640320487437</v>
      </c>
      <c r="B181">
        <f t="shared" si="2"/>
        <v>1.4431369660802097E-109</v>
      </c>
    </row>
    <row r="182" spans="1:2">
      <c r="A182">
        <v>226.49450829674606</v>
      </c>
      <c r="B182">
        <f t="shared" si="2"/>
        <v>9.257336057201943E-54</v>
      </c>
    </row>
    <row r="183" spans="1:2">
      <c r="A183">
        <v>239.86244332234492</v>
      </c>
      <c r="B183">
        <f t="shared" si="2"/>
        <v>4.5994221038009611E-88</v>
      </c>
    </row>
    <row r="184" spans="1:2">
      <c r="A184">
        <v>207.97931529130437</v>
      </c>
      <c r="B184">
        <f t="shared" si="2"/>
        <v>1.7210320495060267E-20</v>
      </c>
    </row>
    <row r="185" spans="1:2">
      <c r="A185">
        <v>187.53563995203876</v>
      </c>
      <c r="B185">
        <f t="shared" si="2"/>
        <v>5.6713882558200234E-3</v>
      </c>
    </row>
    <row r="186" spans="1:2">
      <c r="A186">
        <v>166.1391745525907</v>
      </c>
      <c r="B186">
        <f t="shared" si="2"/>
        <v>3.0786417492817801E-6</v>
      </c>
    </row>
    <row r="187" spans="1:2">
      <c r="A187">
        <v>97.218992777634412</v>
      </c>
      <c r="B187">
        <f t="shared" si="2"/>
        <v>6.1035661923919891E-167</v>
      </c>
    </row>
    <row r="188" spans="1:2">
      <c r="A188">
        <v>123.71122966185794</v>
      </c>
      <c r="B188">
        <f t="shared" si="2"/>
        <v>4.7609075438663085E-78</v>
      </c>
    </row>
    <row r="189" spans="1:2">
      <c r="A189">
        <v>188.45590307108068</v>
      </c>
      <c r="B189">
        <f t="shared" si="2"/>
        <v>2.5039128236690484E-3</v>
      </c>
    </row>
    <row r="190" spans="1:2">
      <c r="A190">
        <v>128.09361169245676</v>
      </c>
      <c r="B190">
        <f t="shared" si="2"/>
        <v>1.3115685774981979E-66</v>
      </c>
    </row>
    <row r="191" spans="1:2">
      <c r="A191">
        <v>178.95241217018338</v>
      </c>
      <c r="B191">
        <f t="shared" si="2"/>
        <v>0.12511528017643714</v>
      </c>
    </row>
    <row r="192" spans="1:2">
      <c r="A192">
        <v>170.68053853079618</v>
      </c>
      <c r="B192">
        <f t="shared" si="2"/>
        <v>1.0672371760121352E-3</v>
      </c>
    </row>
    <row r="193" spans="1:2">
      <c r="A193">
        <v>180.6027630661265</v>
      </c>
      <c r="B193">
        <f t="shared" si="2"/>
        <v>0.13032350099821385</v>
      </c>
    </row>
    <row r="194" spans="1:2">
      <c r="A194">
        <v>257.72443041176302</v>
      </c>
      <c r="B194">
        <f t="shared" ref="B194:B257" si="3">_xlfn.NORM.DIST(A194,180,3,FALSE)</f>
        <v>2.3314929232282116E-147</v>
      </c>
    </row>
    <row r="195" spans="1:2">
      <c r="A195">
        <v>137.89239619625732</v>
      </c>
      <c r="B195">
        <f t="shared" si="3"/>
        <v>2.2108983615427274E-44</v>
      </c>
    </row>
    <row r="196" spans="1:2">
      <c r="A196">
        <v>186.98384155839449</v>
      </c>
      <c r="B196">
        <f t="shared" si="3"/>
        <v>8.8510438958807457E-3</v>
      </c>
    </row>
    <row r="197" spans="1:2">
      <c r="A197">
        <v>61.951207498786971</v>
      </c>
      <c r="B197">
        <f t="shared" si="3"/>
        <v>0</v>
      </c>
    </row>
    <row r="198" spans="1:2">
      <c r="A198">
        <v>208.95042712225404</v>
      </c>
      <c r="B198">
        <f t="shared" si="3"/>
        <v>7.9780761939389479E-22</v>
      </c>
    </row>
    <row r="199" spans="1:2">
      <c r="A199">
        <v>119.25057424348779</v>
      </c>
      <c r="B199">
        <f t="shared" si="3"/>
        <v>1.2065121455723391E-90</v>
      </c>
    </row>
    <row r="200" spans="1:2">
      <c r="A200">
        <v>202.23422256975027</v>
      </c>
      <c r="B200">
        <f t="shared" si="3"/>
        <v>1.5707836723792363E-13</v>
      </c>
    </row>
    <row r="201" spans="1:2">
      <c r="A201">
        <v>157.26703099942824</v>
      </c>
      <c r="B201">
        <f t="shared" si="3"/>
        <v>4.5186023234333288E-14</v>
      </c>
    </row>
    <row r="202" spans="1:2">
      <c r="A202">
        <v>125.7946933034691</v>
      </c>
      <c r="B202">
        <f t="shared" si="3"/>
        <v>1.706413809993315E-72</v>
      </c>
    </row>
    <row r="203" spans="1:2">
      <c r="A203">
        <v>192.97633616559324</v>
      </c>
      <c r="B203">
        <f t="shared" si="3"/>
        <v>1.1510053047126057E-5</v>
      </c>
    </row>
    <row r="204" spans="1:2">
      <c r="A204">
        <v>128.67956047528423</v>
      </c>
      <c r="B204">
        <f t="shared" si="3"/>
        <v>3.7770818804077236E-65</v>
      </c>
    </row>
    <row r="205" spans="1:2">
      <c r="A205">
        <v>151.47938074704143</v>
      </c>
      <c r="B205">
        <f t="shared" si="3"/>
        <v>3.1469011613327282E-21</v>
      </c>
    </row>
    <row r="206" spans="1:2">
      <c r="A206">
        <v>146.15852978720795</v>
      </c>
      <c r="B206">
        <f t="shared" si="3"/>
        <v>3.1039911612196157E-29</v>
      </c>
    </row>
    <row r="207" spans="1:2">
      <c r="A207">
        <v>179.90833316587668</v>
      </c>
      <c r="B207">
        <f t="shared" si="3"/>
        <v>0.13291869618477409</v>
      </c>
    </row>
    <row r="208" spans="1:2">
      <c r="A208">
        <v>134.507391066727</v>
      </c>
      <c r="B208">
        <f t="shared" si="3"/>
        <v>1.5492376101491827E-51</v>
      </c>
    </row>
    <row r="209" spans="1:2">
      <c r="A209">
        <v>222.84708438717644</v>
      </c>
      <c r="B209">
        <f t="shared" si="3"/>
        <v>6.7425553467760951E-46</v>
      </c>
    </row>
    <row r="210" spans="1:2">
      <c r="A210">
        <v>192.48124249286775</v>
      </c>
      <c r="B210">
        <f t="shared" si="3"/>
        <v>2.3183405136420324E-5</v>
      </c>
    </row>
    <row r="211" spans="1:2">
      <c r="A211">
        <v>225.66701363728498</v>
      </c>
      <c r="B211">
        <f t="shared" si="3"/>
        <v>6.4050629345822853E-52</v>
      </c>
    </row>
    <row r="212" spans="1:2">
      <c r="A212">
        <v>148.68960124629666</v>
      </c>
      <c r="B212">
        <f t="shared" si="3"/>
        <v>2.9555469262616618E-25</v>
      </c>
    </row>
    <row r="213" spans="1:2">
      <c r="A213">
        <v>148.18876752513461</v>
      </c>
      <c r="B213">
        <f t="shared" si="3"/>
        <v>5.1037037862755787E-26</v>
      </c>
    </row>
    <row r="214" spans="1:2">
      <c r="A214">
        <v>196.20392481527233</v>
      </c>
      <c r="B214">
        <f t="shared" si="3"/>
        <v>6.1476162115553207E-8</v>
      </c>
    </row>
    <row r="215" spans="1:2">
      <c r="A215">
        <v>207.50439875853772</v>
      </c>
      <c r="B215">
        <f t="shared" si="3"/>
        <v>7.439624841790124E-20</v>
      </c>
    </row>
    <row r="216" spans="1:2">
      <c r="A216">
        <v>244.14243216568138</v>
      </c>
      <c r="B216">
        <f t="shared" si="3"/>
        <v>7.1994886869688213E-101</v>
      </c>
    </row>
    <row r="217" spans="1:2">
      <c r="A217">
        <v>229.43932708556531</v>
      </c>
      <c r="B217">
        <f t="shared" si="3"/>
        <v>1.4134750911785679E-60</v>
      </c>
    </row>
    <row r="218" spans="1:2">
      <c r="A218">
        <v>189.23220113691059</v>
      </c>
      <c r="B218">
        <f t="shared" si="3"/>
        <v>1.1676671983277941E-3</v>
      </c>
    </row>
    <row r="219" spans="1:2">
      <c r="A219">
        <v>267.23899554752279</v>
      </c>
      <c r="B219">
        <f t="shared" si="3"/>
        <v>3.149449950350006E-185</v>
      </c>
    </row>
    <row r="220" spans="1:2">
      <c r="A220">
        <v>212.92306246294174</v>
      </c>
      <c r="B220">
        <f t="shared" si="3"/>
        <v>9.3615158747479701E-28</v>
      </c>
    </row>
    <row r="221" spans="1:2">
      <c r="A221">
        <v>237.88740281786886</v>
      </c>
      <c r="B221">
        <f t="shared" si="3"/>
        <v>1.8784742144995895E-82</v>
      </c>
    </row>
    <row r="222" spans="1:2">
      <c r="A222">
        <v>197.12169478196301</v>
      </c>
      <c r="B222">
        <f t="shared" si="3"/>
        <v>1.1239886891353819E-8</v>
      </c>
    </row>
    <row r="223" spans="1:2">
      <c r="A223">
        <v>190.15385578284622</v>
      </c>
      <c r="B223">
        <f t="shared" si="3"/>
        <v>4.32740491572246E-4</v>
      </c>
    </row>
    <row r="224" spans="1:2">
      <c r="A224">
        <v>180.28677050067927</v>
      </c>
      <c r="B224">
        <f t="shared" si="3"/>
        <v>0.13237459138342353</v>
      </c>
    </row>
    <row r="225" spans="1:2">
      <c r="A225">
        <v>193.00045596508426</v>
      </c>
      <c r="B225">
        <f t="shared" si="3"/>
        <v>1.1116296884971359E-5</v>
      </c>
    </row>
    <row r="226" spans="1:2">
      <c r="A226">
        <v>207.32854454734479</v>
      </c>
      <c r="B226">
        <f t="shared" si="3"/>
        <v>1.2711672233581299E-19</v>
      </c>
    </row>
    <row r="227" spans="1:2">
      <c r="A227">
        <v>205.04499093447521</v>
      </c>
      <c r="B227">
        <f t="shared" si="3"/>
        <v>9.767751186145375E-17</v>
      </c>
    </row>
    <row r="228" spans="1:2">
      <c r="A228">
        <v>240.60691021048115</v>
      </c>
      <c r="B228">
        <f t="shared" si="3"/>
        <v>3.1536992982352449E-90</v>
      </c>
    </row>
    <row r="229" spans="1:2">
      <c r="A229">
        <v>147.9752841075242</v>
      </c>
      <c r="B229">
        <f t="shared" si="3"/>
        <v>2.3937472874397763E-26</v>
      </c>
    </row>
    <row r="230" spans="1:2">
      <c r="A230">
        <v>179.81857968123222</v>
      </c>
      <c r="B230">
        <f t="shared" si="3"/>
        <v>0.13273782453449343</v>
      </c>
    </row>
    <row r="231" spans="1:2">
      <c r="A231">
        <v>156.91317730641458</v>
      </c>
      <c r="B231">
        <f t="shared" si="3"/>
        <v>1.8357490253645067E-14</v>
      </c>
    </row>
    <row r="232" spans="1:2">
      <c r="A232">
        <v>215.10138185447431</v>
      </c>
      <c r="B232">
        <f t="shared" si="3"/>
        <v>2.4897883887021613E-31</v>
      </c>
    </row>
    <row r="233" spans="1:2">
      <c r="A233">
        <v>216.71103058877634</v>
      </c>
      <c r="B233">
        <f t="shared" si="3"/>
        <v>4.0476362479609587E-34</v>
      </c>
    </row>
    <row r="234" spans="1:2">
      <c r="A234">
        <v>148.71789562646882</v>
      </c>
      <c r="B234">
        <f t="shared" si="3"/>
        <v>3.2611291516692923E-25</v>
      </c>
    </row>
    <row r="235" spans="1:2">
      <c r="A235">
        <v>163.29466166069324</v>
      </c>
      <c r="B235">
        <f t="shared" si="3"/>
        <v>2.4579652285764803E-8</v>
      </c>
    </row>
    <row r="236" spans="1:2">
      <c r="A236">
        <v>89.295870565983932</v>
      </c>
      <c r="B236">
        <f t="shared" si="3"/>
        <v>4.181328792685502E-200</v>
      </c>
    </row>
    <row r="237" spans="1:2">
      <c r="A237">
        <v>125.3880195687816</v>
      </c>
      <c r="B237">
        <f t="shared" si="3"/>
        <v>1.4600515014123064E-73</v>
      </c>
    </row>
    <row r="238" spans="1:2">
      <c r="A238">
        <v>275.85208317730576</v>
      </c>
      <c r="B238">
        <f t="shared" si="3"/>
        <v>2.8164826984344893E-223</v>
      </c>
    </row>
    <row r="239" spans="1:2">
      <c r="A239">
        <v>140.09176243205729</v>
      </c>
      <c r="B239">
        <f t="shared" si="3"/>
        <v>4.9745217905128484E-40</v>
      </c>
    </row>
    <row r="240" spans="1:2">
      <c r="A240">
        <v>156.59718474096735</v>
      </c>
      <c r="B240">
        <f t="shared" si="3"/>
        <v>8.1165522092985292E-15</v>
      </c>
    </row>
    <row r="241" spans="1:2">
      <c r="A241">
        <v>232.07696631259751</v>
      </c>
      <c r="B241">
        <f t="shared" si="3"/>
        <v>4.8959328762765256E-67</v>
      </c>
    </row>
    <row r="242" spans="1:2">
      <c r="A242">
        <v>114.19759221069398</v>
      </c>
      <c r="B242">
        <f t="shared" si="3"/>
        <v>4.4965459829689298E-106</v>
      </c>
    </row>
    <row r="243" spans="1:2">
      <c r="A243">
        <v>158.33073734909703</v>
      </c>
      <c r="B243">
        <f t="shared" si="3"/>
        <v>6.2311350511055009E-13</v>
      </c>
    </row>
    <row r="244" spans="1:2">
      <c r="A244">
        <v>217.55522357096197</v>
      </c>
      <c r="B244">
        <f t="shared" si="3"/>
        <v>1.2431640662542109E-35</v>
      </c>
    </row>
    <row r="245" spans="1:2">
      <c r="A245">
        <v>129.32279378190287</v>
      </c>
      <c r="B245">
        <f t="shared" si="3"/>
        <v>1.4458337486978807E-63</v>
      </c>
    </row>
    <row r="246" spans="1:2">
      <c r="A246">
        <v>84.823735050740652</v>
      </c>
      <c r="B246">
        <f t="shared" si="3"/>
        <v>3.6692240511418544E-220</v>
      </c>
    </row>
    <row r="247" spans="1:2">
      <c r="A247">
        <v>170.43447019175801</v>
      </c>
      <c r="B247">
        <f t="shared" si="3"/>
        <v>8.2440501305366162E-4</v>
      </c>
    </row>
    <row r="248" spans="1:2">
      <c r="A248">
        <v>154.1640999673109</v>
      </c>
      <c r="B248">
        <f t="shared" si="3"/>
        <v>1.0443667608854826E-17</v>
      </c>
    </row>
    <row r="249" spans="1:2">
      <c r="A249">
        <v>208.95042712225404</v>
      </c>
      <c r="B249">
        <f t="shared" si="3"/>
        <v>7.9780761939389479E-22</v>
      </c>
    </row>
    <row r="250" spans="1:2">
      <c r="A250">
        <v>116.51483237044886</v>
      </c>
      <c r="B250">
        <f t="shared" si="3"/>
        <v>7.6074108741242758E-99</v>
      </c>
    </row>
    <row r="251" spans="1:2">
      <c r="A251">
        <v>148.94830928795272</v>
      </c>
      <c r="B251">
        <f t="shared" si="3"/>
        <v>7.2426950934730025E-25</v>
      </c>
    </row>
    <row r="252" spans="1:2">
      <c r="A252">
        <v>203.65885620747576</v>
      </c>
      <c r="B252">
        <f t="shared" si="3"/>
        <v>4.1556832210662172E-15</v>
      </c>
    </row>
    <row r="253" spans="1:2">
      <c r="A253">
        <v>178.49970208742889</v>
      </c>
      <c r="B253">
        <f t="shared" si="3"/>
        <v>0.11734928156044212</v>
      </c>
    </row>
    <row r="254" spans="1:2">
      <c r="A254">
        <v>146.73502778321563</v>
      </c>
      <c r="B254">
        <f t="shared" si="3"/>
        <v>2.6627686203374379E-28</v>
      </c>
    </row>
    <row r="255" spans="1:2">
      <c r="A255">
        <v>284.52778951730579</v>
      </c>
      <c r="B255">
        <f t="shared" si="3"/>
        <v>3.2034654906531047E-265</v>
      </c>
    </row>
    <row r="256" spans="1:2">
      <c r="A256">
        <v>161.21380713200779</v>
      </c>
      <c r="B256">
        <f t="shared" si="3"/>
        <v>4.0615940764084355E-10</v>
      </c>
    </row>
    <row r="257" spans="1:2">
      <c r="A257">
        <v>136.39859207585687</v>
      </c>
      <c r="B257">
        <f t="shared" si="3"/>
        <v>1.8008142784731691E-47</v>
      </c>
    </row>
    <row r="258" spans="1:2">
      <c r="A258">
        <v>174.68645455635851</v>
      </c>
      <c r="B258">
        <f t="shared" ref="B258:B321" si="4">_xlfn.NORM.DIST(A258,180,3,FALSE)</f>
        <v>2.7706358816700038E-2</v>
      </c>
    </row>
    <row r="259" spans="1:2">
      <c r="A259">
        <v>214.83003411020036</v>
      </c>
      <c r="B259">
        <f t="shared" si="4"/>
        <v>7.1449445765983805E-31</v>
      </c>
    </row>
    <row r="260" spans="1:2">
      <c r="A260">
        <v>232.03092996453051</v>
      </c>
      <c r="B260">
        <f t="shared" si="4"/>
        <v>6.3895802448253778E-67</v>
      </c>
    </row>
    <row r="261" spans="1:2">
      <c r="A261">
        <v>177.80869302412611</v>
      </c>
      <c r="B261">
        <f t="shared" si="4"/>
        <v>0.10184339918721154</v>
      </c>
    </row>
    <row r="262" spans="1:2">
      <c r="A262">
        <v>220.33885716125951</v>
      </c>
      <c r="B262">
        <f t="shared" si="4"/>
        <v>7.2946277553144944E-41</v>
      </c>
    </row>
    <row r="263" spans="1:2">
      <c r="A263">
        <v>232.11639290791936</v>
      </c>
      <c r="B263">
        <f t="shared" si="4"/>
        <v>3.896907155094687E-67</v>
      </c>
    </row>
    <row r="264" spans="1:2">
      <c r="A264">
        <v>171.71021045185626</v>
      </c>
      <c r="B264">
        <f t="shared" si="4"/>
        <v>2.9223636225929233E-3</v>
      </c>
    </row>
    <row r="265" spans="1:2">
      <c r="A265">
        <v>225.70203373077675</v>
      </c>
      <c r="B265">
        <f t="shared" si="4"/>
        <v>5.3619339891261818E-52</v>
      </c>
    </row>
    <row r="266" spans="1:2">
      <c r="A266">
        <v>160.52732053110958</v>
      </c>
      <c r="B266">
        <f t="shared" si="4"/>
        <v>9.4407763555645143E-11</v>
      </c>
    </row>
    <row r="267" spans="1:2">
      <c r="A267">
        <v>239.79251909593586</v>
      </c>
      <c r="B267">
        <f t="shared" si="4"/>
        <v>7.3210357587157577E-88</v>
      </c>
    </row>
    <row r="268" spans="1:2">
      <c r="A268">
        <v>244.73174380516866</v>
      </c>
      <c r="B268">
        <f t="shared" si="4"/>
        <v>1.0589887444324084E-102</v>
      </c>
    </row>
    <row r="269" spans="1:2">
      <c r="A269">
        <v>178.58945557207335</v>
      </c>
      <c r="B269">
        <f t="shared" si="4"/>
        <v>0.11906495052352283</v>
      </c>
    </row>
    <row r="270" spans="1:2">
      <c r="A270">
        <v>249.38895239727572</v>
      </c>
      <c r="B270">
        <f t="shared" si="4"/>
        <v>8.9990328230697668E-118</v>
      </c>
    </row>
    <row r="271" spans="1:2">
      <c r="A271">
        <v>124.60644529681304</v>
      </c>
      <c r="B271">
        <f t="shared" si="4"/>
        <v>1.2301232142027819E-75</v>
      </c>
    </row>
    <row r="272" spans="1:2">
      <c r="A272">
        <v>135.92442928682431</v>
      </c>
      <c r="B272">
        <f t="shared" si="4"/>
        <v>1.7881901022659945E-48</v>
      </c>
    </row>
    <row r="273" spans="1:2">
      <c r="A273">
        <v>200.39491391769843</v>
      </c>
      <c r="B273">
        <f t="shared" si="4"/>
        <v>1.2243526032490957E-11</v>
      </c>
    </row>
    <row r="274" spans="1:2">
      <c r="A274">
        <v>170.37492443676456</v>
      </c>
      <c r="B274">
        <f t="shared" si="4"/>
        <v>7.7369484303406238E-4</v>
      </c>
    </row>
    <row r="275" spans="1:2">
      <c r="A275">
        <v>94.953818915819284</v>
      </c>
      <c r="B275">
        <f t="shared" si="4"/>
        <v>4.1052370559738282E-176</v>
      </c>
    </row>
    <row r="276" spans="1:2">
      <c r="A276">
        <v>206.20024815769284</v>
      </c>
      <c r="B276">
        <f t="shared" si="4"/>
        <v>3.6426188178805016E-18</v>
      </c>
    </row>
    <row r="277" spans="1:2">
      <c r="A277">
        <v>216.98458158396534</v>
      </c>
      <c r="B277">
        <f t="shared" si="4"/>
        <v>1.3206980185435934E-34</v>
      </c>
    </row>
    <row r="278" spans="1:2">
      <c r="A278">
        <v>156.0975686058373</v>
      </c>
      <c r="B278">
        <f t="shared" si="4"/>
        <v>2.1833920493422752E-15</v>
      </c>
    </row>
    <row r="279" spans="1:2">
      <c r="A279">
        <v>173.15391960408306</v>
      </c>
      <c r="B279">
        <f t="shared" si="4"/>
        <v>9.839267844568577E-3</v>
      </c>
    </row>
    <row r="280" spans="1:2">
      <c r="A280">
        <v>278.53726623987313</v>
      </c>
      <c r="B280">
        <f t="shared" si="4"/>
        <v>7.1757464412120662E-236</v>
      </c>
    </row>
    <row r="281" spans="1:2">
      <c r="A281">
        <v>160.55665855645202</v>
      </c>
      <c r="B281">
        <f t="shared" si="4"/>
        <v>1.0058993024634103E-10</v>
      </c>
    </row>
    <row r="282" spans="1:2">
      <c r="A282">
        <v>222.62536776877823</v>
      </c>
      <c r="B282">
        <f t="shared" si="4"/>
        <v>1.9322178843161904E-45</v>
      </c>
    </row>
    <row r="283" spans="1:2">
      <c r="A283">
        <v>231.55398412171053</v>
      </c>
      <c r="B283">
        <f t="shared" si="4"/>
        <v>9.9420381793031E-66</v>
      </c>
    </row>
    <row r="284" spans="1:2">
      <c r="A284">
        <v>200.73346081488125</v>
      </c>
      <c r="B284">
        <f t="shared" si="4"/>
        <v>5.6488287251083004E-12</v>
      </c>
    </row>
    <row r="285" spans="1:2">
      <c r="A285">
        <v>184.79995605928707</v>
      </c>
      <c r="B285">
        <f t="shared" si="4"/>
        <v>3.6974478044326312E-2</v>
      </c>
    </row>
    <row r="286" spans="1:2">
      <c r="A286">
        <v>249.84467745496659</v>
      </c>
      <c r="B286">
        <f t="shared" si="4"/>
        <v>2.6500459471659908E-119</v>
      </c>
    </row>
    <row r="287" spans="1:2">
      <c r="A287">
        <v>152.55874177426449</v>
      </c>
      <c r="B287">
        <f t="shared" si="4"/>
        <v>9.0210361865654657E-20</v>
      </c>
    </row>
    <row r="288" spans="1:2">
      <c r="A288">
        <v>171.94729184637254</v>
      </c>
      <c r="B288">
        <f t="shared" si="4"/>
        <v>3.6242336816881206E-3</v>
      </c>
    </row>
    <row r="289" spans="1:2">
      <c r="A289">
        <v>136.95265170070343</v>
      </c>
      <c r="B289">
        <f t="shared" si="4"/>
        <v>2.5929521000097313E-46</v>
      </c>
    </row>
    <row r="290" spans="1:2">
      <c r="A290">
        <v>210.86876290581131</v>
      </c>
      <c r="B290">
        <f t="shared" si="4"/>
        <v>1.3589122425005846E-24</v>
      </c>
    </row>
    <row r="291" spans="1:2">
      <c r="A291">
        <v>102.68421465269057</v>
      </c>
      <c r="B291">
        <f t="shared" si="4"/>
        <v>7.8752486783157796E-146</v>
      </c>
    </row>
    <row r="292" spans="1:2">
      <c r="A292">
        <v>205.77380314505717</v>
      </c>
      <c r="B292">
        <f t="shared" si="4"/>
        <v>1.2478914455873864E-17</v>
      </c>
    </row>
    <row r="293" spans="1:2">
      <c r="A293">
        <v>131.11948692283477</v>
      </c>
      <c r="B293">
        <f t="shared" si="4"/>
        <v>2.9916573021551359E-59</v>
      </c>
    </row>
    <row r="294" spans="1:2">
      <c r="A294">
        <v>154.74796145979781</v>
      </c>
      <c r="B294">
        <f t="shared" si="4"/>
        <v>5.4768898897287173E-17</v>
      </c>
    </row>
    <row r="295" spans="1:2">
      <c r="A295">
        <v>210.72363824685453</v>
      </c>
      <c r="B295">
        <f t="shared" si="4"/>
        <v>2.232835104582738E-24</v>
      </c>
    </row>
    <row r="296" spans="1:2">
      <c r="A296">
        <v>227.3643285658909</v>
      </c>
      <c r="B296">
        <f t="shared" si="4"/>
        <v>9.9245674825014529E-56</v>
      </c>
    </row>
    <row r="297" spans="1:2">
      <c r="A297">
        <v>166.45064465563337</v>
      </c>
      <c r="B297">
        <f t="shared" si="4"/>
        <v>4.9470497509401901E-6</v>
      </c>
    </row>
    <row r="298" spans="1:2">
      <c r="A298">
        <v>243.26577022264246</v>
      </c>
      <c r="B298">
        <f t="shared" si="4"/>
        <v>3.5661002522990893E-98</v>
      </c>
    </row>
    <row r="299" spans="1:2">
      <c r="A299">
        <v>235.43588031287072</v>
      </c>
      <c r="B299">
        <f t="shared" si="4"/>
        <v>9.4791303375359019E-76</v>
      </c>
    </row>
    <row r="300" spans="1:2">
      <c r="A300">
        <v>218.51352175843203</v>
      </c>
      <c r="B300">
        <f t="shared" si="4"/>
        <v>2.1663032887504502E-37</v>
      </c>
    </row>
    <row r="301" spans="1:2">
      <c r="A301">
        <v>175.71316948276944</v>
      </c>
      <c r="B301">
        <f t="shared" si="4"/>
        <v>4.7907146321578359E-2</v>
      </c>
    </row>
    <row r="302" spans="1:2">
      <c r="A302">
        <v>251.5056967237615</v>
      </c>
      <c r="B302">
        <f t="shared" si="4"/>
        <v>5.7341401273039452E-125</v>
      </c>
    </row>
    <row r="303" spans="1:2">
      <c r="A303">
        <v>51.73276167595759</v>
      </c>
      <c r="B303">
        <f t="shared" si="4"/>
        <v>0</v>
      </c>
    </row>
    <row r="304" spans="1:2">
      <c r="A304">
        <v>227.37035851576366</v>
      </c>
      <c r="B304">
        <f t="shared" si="4"/>
        <v>9.6145482175609444E-56</v>
      </c>
    </row>
    <row r="305" spans="1:2">
      <c r="A305">
        <v>167.02772245451342</v>
      </c>
      <c r="B305">
        <f t="shared" si="4"/>
        <v>1.1577594205086856E-5</v>
      </c>
    </row>
    <row r="306" spans="1:2">
      <c r="A306">
        <v>154.33253270173736</v>
      </c>
      <c r="B306">
        <f t="shared" si="4"/>
        <v>1.6910455539543498E-17</v>
      </c>
    </row>
    <row r="307" spans="1:2">
      <c r="A307">
        <v>59.99100994784385</v>
      </c>
      <c r="B307">
        <f t="shared" si="4"/>
        <v>0</v>
      </c>
    </row>
    <row r="308" spans="1:2">
      <c r="A308">
        <v>121.87418224100838</v>
      </c>
      <c r="B308">
        <f t="shared" si="4"/>
        <v>4.0407002223856569E-83</v>
      </c>
    </row>
    <row r="309" spans="1:2">
      <c r="A309">
        <v>115.77152508805739</v>
      </c>
      <c r="B309">
        <f t="shared" si="4"/>
        <v>3.8976643394576539E-101</v>
      </c>
    </row>
    <row r="310" spans="1:2">
      <c r="A310">
        <v>203.60678990953602</v>
      </c>
      <c r="B310">
        <f t="shared" si="4"/>
        <v>4.7645168571486458E-15</v>
      </c>
    </row>
    <row r="311" spans="1:2">
      <c r="A311">
        <v>174.22330802190118</v>
      </c>
      <c r="B311">
        <f t="shared" si="4"/>
        <v>2.0828164059012971E-2</v>
      </c>
    </row>
    <row r="312" spans="1:2">
      <c r="A312">
        <v>110.57162100740243</v>
      </c>
      <c r="B312">
        <f t="shared" si="4"/>
        <v>6.6396303257416923E-118</v>
      </c>
    </row>
    <row r="313" spans="1:2">
      <c r="A313">
        <v>170.32326400083548</v>
      </c>
      <c r="B313">
        <f t="shared" si="4"/>
        <v>7.3200026029992377E-4</v>
      </c>
    </row>
    <row r="314" spans="1:2">
      <c r="A314">
        <v>233.80883749239729</v>
      </c>
      <c r="B314">
        <f t="shared" si="4"/>
        <v>1.8421542113743698E-71</v>
      </c>
    </row>
    <row r="315" spans="1:2">
      <c r="A315">
        <v>153.61705595722015</v>
      </c>
      <c r="B315">
        <f t="shared" si="4"/>
        <v>2.136129397120395E-18</v>
      </c>
    </row>
    <row r="316" spans="1:2">
      <c r="A316">
        <v>92.862122073420323</v>
      </c>
      <c r="B316">
        <f t="shared" si="4"/>
        <v>8.3881105798478277E-185</v>
      </c>
    </row>
    <row r="317" spans="1:2">
      <c r="A317">
        <v>131.95289557159413</v>
      </c>
      <c r="B317">
        <f t="shared" si="4"/>
        <v>2.6603364305510094E-57</v>
      </c>
    </row>
    <row r="318" spans="1:2">
      <c r="A318">
        <v>166.15129243262345</v>
      </c>
      <c r="B318">
        <f t="shared" si="4"/>
        <v>3.1366112517026134E-6</v>
      </c>
    </row>
    <row r="319" spans="1:2">
      <c r="A319">
        <v>168.0607572322333</v>
      </c>
      <c r="B319">
        <f t="shared" si="4"/>
        <v>4.836441417591914E-5</v>
      </c>
    </row>
    <row r="320" spans="1:2">
      <c r="A320">
        <v>160.18697624502238</v>
      </c>
      <c r="B320">
        <f t="shared" si="4"/>
        <v>4.4916652686402096E-11</v>
      </c>
    </row>
    <row r="321" spans="1:2">
      <c r="A321">
        <v>95.296830295119435</v>
      </c>
      <c r="B321">
        <f t="shared" si="4"/>
        <v>1.0427576605409575E-174</v>
      </c>
    </row>
    <row r="322" spans="1:2">
      <c r="A322">
        <v>172.90982259481098</v>
      </c>
      <c r="B322">
        <f t="shared" ref="B322:B385" si="5">_xlfn.NORM.DIST(A322,180,3,FALSE)</f>
        <v>8.1449041764230009E-3</v>
      </c>
    </row>
    <row r="323" spans="1:2">
      <c r="A323">
        <v>105.91209320380585</v>
      </c>
      <c r="B323">
        <f t="shared" si="5"/>
        <v>4.8715438178453381E-134</v>
      </c>
    </row>
    <row r="324" spans="1:2">
      <c r="A324">
        <v>157.37899093408487</v>
      </c>
      <c r="B324">
        <f t="shared" si="5"/>
        <v>5.991275360923119E-14</v>
      </c>
    </row>
    <row r="325" spans="1:2">
      <c r="A325">
        <v>235.00810175362858</v>
      </c>
      <c r="B325">
        <f t="shared" si="5"/>
        <v>1.3082313898356697E-74</v>
      </c>
    </row>
    <row r="326" spans="1:2">
      <c r="A326">
        <v>208.78100872294453</v>
      </c>
      <c r="B326">
        <f t="shared" si="5"/>
        <v>1.3736730085519652E-21</v>
      </c>
    </row>
    <row r="327" spans="1:2">
      <c r="A327">
        <v>152.17468035159982</v>
      </c>
      <c r="B327">
        <f t="shared" si="5"/>
        <v>2.7741663454983781E-20</v>
      </c>
    </row>
    <row r="328" spans="1:2">
      <c r="A328">
        <v>134.507391066727</v>
      </c>
      <c r="B328">
        <f t="shared" si="5"/>
        <v>1.5492376101491827E-51</v>
      </c>
    </row>
    <row r="329" spans="1:2">
      <c r="A329">
        <v>264.82747944071889</v>
      </c>
      <c r="B329">
        <f t="shared" si="5"/>
        <v>3.2338031220779454E-175</v>
      </c>
    </row>
    <row r="330" spans="1:2">
      <c r="A330">
        <v>223.66889697848819</v>
      </c>
      <c r="B330">
        <f t="shared" si="5"/>
        <v>1.2982644895661099E-47</v>
      </c>
    </row>
    <row r="331" spans="1:2">
      <c r="A331">
        <v>229.96625193598447</v>
      </c>
      <c r="B331">
        <f t="shared" si="5"/>
        <v>7.7003210701283833E-62</v>
      </c>
    </row>
    <row r="332" spans="1:2">
      <c r="A332">
        <v>162.07956878104596</v>
      </c>
      <c r="B332">
        <f t="shared" si="5"/>
        <v>2.3738208840639588E-9</v>
      </c>
    </row>
    <row r="333" spans="1:2">
      <c r="A333">
        <v>144.60628153727157</v>
      </c>
      <c r="B333">
        <f t="shared" si="5"/>
        <v>7.9238511327364148E-32</v>
      </c>
    </row>
    <row r="334" spans="1:2">
      <c r="A334">
        <v>211.47541065118276</v>
      </c>
      <c r="B334">
        <f t="shared" si="5"/>
        <v>1.662139508338432E-25</v>
      </c>
    </row>
    <row r="335" spans="1:2">
      <c r="A335">
        <v>231.02358045405708</v>
      </c>
      <c r="B335">
        <f t="shared" si="5"/>
        <v>2.0426370931449424E-64</v>
      </c>
    </row>
    <row r="336" spans="1:2">
      <c r="A336">
        <v>166.33740915465751</v>
      </c>
      <c r="B336">
        <f t="shared" si="5"/>
        <v>4.1687024047585276E-6</v>
      </c>
    </row>
    <row r="337" spans="1:2">
      <c r="A337">
        <v>219.98251031589461</v>
      </c>
      <c r="B337">
        <f t="shared" si="5"/>
        <v>3.5775526328277309E-40</v>
      </c>
    </row>
    <row r="338" spans="1:2">
      <c r="A338">
        <v>240.47274382581236</v>
      </c>
      <c r="B338">
        <f t="shared" si="5"/>
        <v>7.7761869828514428E-90</v>
      </c>
    </row>
    <row r="339" spans="1:2">
      <c r="A339">
        <v>100.44385635381332</v>
      </c>
      <c r="B339">
        <f t="shared" si="5"/>
        <v>2.6102417478104575E-154</v>
      </c>
    </row>
    <row r="340" spans="1:2">
      <c r="A340">
        <v>221.95963811071124</v>
      </c>
      <c r="B340">
        <f t="shared" si="5"/>
        <v>4.4125742470787543E-44</v>
      </c>
    </row>
    <row r="341" spans="1:2">
      <c r="A341">
        <v>141.74541820437298</v>
      </c>
      <c r="B341">
        <f t="shared" si="5"/>
        <v>6.5363167661893199E-37</v>
      </c>
    </row>
    <row r="342" spans="1:2">
      <c r="A342">
        <v>137.23060919772252</v>
      </c>
      <c r="B342">
        <f t="shared" si="5"/>
        <v>9.7570124874270362E-46</v>
      </c>
    </row>
    <row r="343" spans="1:2">
      <c r="A343">
        <v>169.50765530025819</v>
      </c>
      <c r="B343">
        <f t="shared" si="5"/>
        <v>2.9350294226452623E-4</v>
      </c>
    </row>
    <row r="344" spans="1:2">
      <c r="A344">
        <v>303.5870695381891</v>
      </c>
      <c r="B344">
        <f t="shared" si="5"/>
        <v>0</v>
      </c>
    </row>
    <row r="345" spans="1:2">
      <c r="A345">
        <v>126.40163095027674</v>
      </c>
      <c r="B345">
        <f t="shared" si="5"/>
        <v>6.4676637846641313E-71</v>
      </c>
    </row>
    <row r="346" spans="1:2">
      <c r="A346">
        <v>242.00504685693886</v>
      </c>
      <c r="B346">
        <f t="shared" si="5"/>
        <v>2.3050991997248318E-94</v>
      </c>
    </row>
    <row r="347" spans="1:2">
      <c r="A347">
        <v>99.085726105549838</v>
      </c>
      <c r="B347">
        <f t="shared" si="5"/>
        <v>1.4399460365765661E-159</v>
      </c>
    </row>
    <row r="348" spans="1:2">
      <c r="A348">
        <v>234.69512416311773</v>
      </c>
      <c r="B348">
        <f t="shared" si="5"/>
        <v>8.8123731151128998E-74</v>
      </c>
    </row>
    <row r="349" spans="1:2">
      <c r="A349">
        <v>190.27723783408874</v>
      </c>
      <c r="B349">
        <f t="shared" si="5"/>
        <v>3.7618915823142685E-4</v>
      </c>
    </row>
    <row r="350" spans="1:2">
      <c r="A350">
        <v>165.49031715810997</v>
      </c>
      <c r="B350">
        <f t="shared" si="5"/>
        <v>1.1071607302528618E-6</v>
      </c>
    </row>
    <row r="351" spans="1:2">
      <c r="A351">
        <v>177.39859845249157</v>
      </c>
      <c r="B351">
        <f t="shared" si="5"/>
        <v>9.1308501641981399E-2</v>
      </c>
    </row>
    <row r="352" spans="1:2">
      <c r="A352">
        <v>233.0859392711136</v>
      </c>
      <c r="B352">
        <f t="shared" si="5"/>
        <v>1.3481966863279833E-69</v>
      </c>
    </row>
    <row r="353" spans="1:2">
      <c r="A353">
        <v>208.73526227631373</v>
      </c>
      <c r="B353">
        <f t="shared" si="5"/>
        <v>1.5898887018922836E-21</v>
      </c>
    </row>
    <row r="354" spans="1:2">
      <c r="A354">
        <v>264.02897492487682</v>
      </c>
      <c r="B354">
        <f t="shared" si="5"/>
        <v>5.7927428390597991E-172</v>
      </c>
    </row>
    <row r="355" spans="1:2">
      <c r="A355">
        <v>56.042784308083355</v>
      </c>
      <c r="B355">
        <f t="shared" si="5"/>
        <v>0</v>
      </c>
    </row>
    <row r="356" spans="1:2">
      <c r="A356">
        <v>155.1396762803779</v>
      </c>
      <c r="B356">
        <f t="shared" si="5"/>
        <v>1.629860213339691E-16</v>
      </c>
    </row>
    <row r="357" spans="1:2">
      <c r="A357">
        <v>120.72408526335494</v>
      </c>
      <c r="B357">
        <f t="shared" si="5"/>
        <v>2.2319474858382979E-86</v>
      </c>
    </row>
    <row r="358" spans="1:2">
      <c r="A358">
        <v>185.50580807612278</v>
      </c>
      <c r="B358">
        <f t="shared" si="5"/>
        <v>2.4682577925253614E-2</v>
      </c>
    </row>
    <row r="359" spans="1:2">
      <c r="A359">
        <v>127.92303368740249</v>
      </c>
      <c r="B359">
        <f t="shared" si="5"/>
        <v>4.8959328762765256E-67</v>
      </c>
    </row>
    <row r="360" spans="1:2">
      <c r="A360">
        <v>262.78100722236559</v>
      </c>
      <c r="B360">
        <f t="shared" si="5"/>
        <v>6.1035661923919891E-167</v>
      </c>
    </row>
    <row r="361" spans="1:2">
      <c r="A361">
        <v>175.19215862164856</v>
      </c>
      <c r="B361">
        <f t="shared" si="5"/>
        <v>3.6819182490711373E-2</v>
      </c>
    </row>
    <row r="362" spans="1:2">
      <c r="A362">
        <v>167.3940998895705</v>
      </c>
      <c r="B362">
        <f t="shared" si="5"/>
        <v>1.9486027056831686E-5</v>
      </c>
    </row>
    <row r="363" spans="1:2">
      <c r="A363">
        <v>115.87472999934107</v>
      </c>
      <c r="B363">
        <f t="shared" si="5"/>
        <v>8.1360704013948539E-101</v>
      </c>
    </row>
    <row r="364" spans="1:2">
      <c r="A364">
        <v>62.842712395358831</v>
      </c>
      <c r="B364">
        <f t="shared" si="5"/>
        <v>0</v>
      </c>
    </row>
    <row r="365" spans="1:2">
      <c r="A365">
        <v>76.806220931466669</v>
      </c>
      <c r="B365">
        <f t="shared" si="5"/>
        <v>1.5538478959114193E-258</v>
      </c>
    </row>
    <row r="366" spans="1:2">
      <c r="A366">
        <v>323.34582374431193</v>
      </c>
      <c r="B366">
        <f t="shared" si="5"/>
        <v>0</v>
      </c>
    </row>
    <row r="367" spans="1:2">
      <c r="A367">
        <v>263.42853107023984</v>
      </c>
      <c r="B367">
        <f t="shared" si="5"/>
        <v>1.5448035545737383E-169</v>
      </c>
    </row>
    <row r="368" spans="1:2">
      <c r="A368">
        <v>144.7104721134383</v>
      </c>
      <c r="B368">
        <f t="shared" si="5"/>
        <v>1.1929541409319709E-31</v>
      </c>
    </row>
    <row r="369" spans="1:2">
      <c r="A369">
        <v>92.14826877694577</v>
      </c>
      <c r="B369">
        <f t="shared" si="5"/>
        <v>8.1233471380189711E-188</v>
      </c>
    </row>
    <row r="370" spans="1:2">
      <c r="A370">
        <v>205.66746729826264</v>
      </c>
      <c r="B370">
        <f t="shared" si="5"/>
        <v>1.6910455539543498E-17</v>
      </c>
    </row>
    <row r="371" spans="1:2">
      <c r="A371">
        <v>226.36463245333289</v>
      </c>
      <c r="B371">
        <f t="shared" si="5"/>
        <v>1.8091191642142889E-53</v>
      </c>
    </row>
    <row r="372" spans="1:2">
      <c r="A372">
        <v>110.84656352948514</v>
      </c>
      <c r="B372">
        <f t="shared" si="5"/>
        <v>5.5137824290164231E-117</v>
      </c>
    </row>
    <row r="373" spans="1:2">
      <c r="A373">
        <v>140.10770701104775</v>
      </c>
      <c r="B373">
        <f t="shared" si="5"/>
        <v>5.3388877618354865E-40</v>
      </c>
    </row>
    <row r="374" spans="1:2">
      <c r="A374">
        <v>241.92341061250772</v>
      </c>
      <c r="B374">
        <f t="shared" si="5"/>
        <v>4.043789548107483E-94</v>
      </c>
    </row>
    <row r="375" spans="1:2">
      <c r="A375">
        <v>191.17465671995888</v>
      </c>
      <c r="B375">
        <f t="shared" si="5"/>
        <v>1.290982146983282E-4</v>
      </c>
    </row>
    <row r="376" spans="1:2">
      <c r="A376">
        <v>135.66317011252977</v>
      </c>
      <c r="B376">
        <f t="shared" si="5"/>
        <v>4.95568927095347E-49</v>
      </c>
    </row>
    <row r="377" spans="1:2">
      <c r="A377">
        <v>147.29285612673266</v>
      </c>
      <c r="B377">
        <f t="shared" si="5"/>
        <v>2.0570805745779671E-27</v>
      </c>
    </row>
    <row r="378" spans="1:2">
      <c r="A378">
        <v>251.37048669392243</v>
      </c>
      <c r="B378">
        <f t="shared" si="5"/>
        <v>1.6771420992083813E-124</v>
      </c>
    </row>
    <row r="379" spans="1:2">
      <c r="A379">
        <v>152.69395180410356</v>
      </c>
      <c r="B379">
        <f t="shared" si="5"/>
        <v>1.3609972710152534E-19</v>
      </c>
    </row>
    <row r="380" spans="1:2">
      <c r="A380">
        <v>219.23873919120524</v>
      </c>
      <c r="B380">
        <f t="shared" si="5"/>
        <v>9.4457494146684269E-39</v>
      </c>
    </row>
    <row r="381" spans="1:2">
      <c r="A381">
        <v>278.96956726151984</v>
      </c>
      <c r="B381">
        <f t="shared" si="5"/>
        <v>6.24892832550501E-238</v>
      </c>
    </row>
    <row r="382" spans="1:2">
      <c r="A382">
        <v>180.18142031876778</v>
      </c>
      <c r="B382">
        <f t="shared" si="5"/>
        <v>0.13273782453449343</v>
      </c>
    </row>
    <row r="383" spans="1:2">
      <c r="A383">
        <v>267.28955435799435</v>
      </c>
      <c r="B383">
        <f t="shared" si="5"/>
        <v>1.9290121793786846E-185</v>
      </c>
    </row>
    <row r="384" spans="1:2">
      <c r="A384">
        <v>235.12696134246653</v>
      </c>
      <c r="B384">
        <f t="shared" si="5"/>
        <v>6.3218078303369293E-75</v>
      </c>
    </row>
    <row r="385" spans="1:2">
      <c r="A385">
        <v>206.11124841678247</v>
      </c>
      <c r="B385">
        <f t="shared" si="5"/>
        <v>4.7178510696893947E-18</v>
      </c>
    </row>
    <row r="386" spans="1:2">
      <c r="A386">
        <v>299.63977158302441</v>
      </c>
      <c r="B386">
        <f t="shared" ref="B386:B449" si="6">_xlfn.NORM.DIST(A386,180,3,FALSE)</f>
        <v>0</v>
      </c>
    </row>
    <row r="387" spans="1:2">
      <c r="A387">
        <v>239.64548108750023</v>
      </c>
      <c r="B387">
        <f t="shared" si="6"/>
        <v>1.9422153601017765E-87</v>
      </c>
    </row>
    <row r="388" spans="1:2">
      <c r="A388">
        <v>235.86029601545306</v>
      </c>
      <c r="B388">
        <f t="shared" si="6"/>
        <v>6.8720610227609423E-77</v>
      </c>
    </row>
    <row r="389" spans="1:2">
      <c r="A389">
        <v>187.26353846403072</v>
      </c>
      <c r="B389">
        <f t="shared" si="6"/>
        <v>7.0932909488302838E-3</v>
      </c>
    </row>
    <row r="390" spans="1:2">
      <c r="A390">
        <v>145.83697111418587</v>
      </c>
      <c r="B390">
        <f t="shared" si="6"/>
        <v>9.2111643533362964E-30</v>
      </c>
    </row>
    <row r="391" spans="1:2">
      <c r="A391">
        <v>136.93595337797888</v>
      </c>
      <c r="B391">
        <f t="shared" si="6"/>
        <v>2.3938736285052856E-46</v>
      </c>
    </row>
    <row r="392" spans="1:2">
      <c r="A392">
        <v>205.05380393813539</v>
      </c>
      <c r="B392">
        <f t="shared" si="6"/>
        <v>9.5310732305235524E-17</v>
      </c>
    </row>
    <row r="393" spans="1:2">
      <c r="A393">
        <v>171.78923758336168</v>
      </c>
      <c r="B393">
        <f t="shared" si="6"/>
        <v>3.1419282669490874E-3</v>
      </c>
    </row>
    <row r="394" spans="1:2">
      <c r="A394">
        <v>168.45334175712196</v>
      </c>
      <c r="B394">
        <f t="shared" si="6"/>
        <v>8.0720914396886632E-5</v>
      </c>
    </row>
    <row r="395" spans="1:2">
      <c r="A395">
        <v>213.8511529207608</v>
      </c>
      <c r="B395">
        <f t="shared" si="6"/>
        <v>2.9929962695237159E-29</v>
      </c>
    </row>
    <row r="396" spans="1:2">
      <c r="A396">
        <v>210.56941068280139</v>
      </c>
      <c r="B396">
        <f t="shared" si="6"/>
        <v>3.775161279273599E-24</v>
      </c>
    </row>
    <row r="397" spans="1:2">
      <c r="A397">
        <v>84.935057202237658</v>
      </c>
      <c r="B397">
        <f t="shared" si="6"/>
        <v>1.1900008672967532E-219</v>
      </c>
    </row>
    <row r="398" spans="1:2">
      <c r="A398">
        <v>149.16875034003169</v>
      </c>
      <c r="B398">
        <f t="shared" si="6"/>
        <v>1.54538281242375E-24</v>
      </c>
    </row>
    <row r="399" spans="1:2">
      <c r="A399">
        <v>249.66563432797557</v>
      </c>
      <c r="B399">
        <f t="shared" si="6"/>
        <v>1.061495421850833E-118</v>
      </c>
    </row>
    <row r="400" spans="1:2">
      <c r="A400">
        <v>237.01909003619221</v>
      </c>
      <c r="B400">
        <f t="shared" si="6"/>
        <v>4.7986412696427565E-80</v>
      </c>
    </row>
    <row r="401" spans="1:2">
      <c r="A401">
        <v>260.87322385108564</v>
      </c>
      <c r="B401">
        <f t="shared" si="6"/>
        <v>2.082504810162E-159</v>
      </c>
    </row>
    <row r="402" spans="1:2">
      <c r="A402">
        <v>205.03617793081503</v>
      </c>
      <c r="B402">
        <f t="shared" si="6"/>
        <v>1.001021999950045E-16</v>
      </c>
    </row>
    <row r="403" spans="1:2">
      <c r="A403">
        <v>204.95703483873513</v>
      </c>
      <c r="B403">
        <f t="shared" si="6"/>
        <v>1.2471158410235152E-16</v>
      </c>
    </row>
    <row r="404" spans="1:2">
      <c r="A404">
        <v>96.631072665040847</v>
      </c>
      <c r="B404">
        <f t="shared" si="6"/>
        <v>2.6837532575798386E-169</v>
      </c>
    </row>
    <row r="405" spans="1:2">
      <c r="A405">
        <v>135.18865944177378</v>
      </c>
      <c r="B405">
        <f t="shared" si="6"/>
        <v>4.725737729462783E-50</v>
      </c>
    </row>
    <row r="406" spans="1:2">
      <c r="A406">
        <v>198.99097924251691</v>
      </c>
      <c r="B406">
        <f t="shared" si="6"/>
        <v>2.6426543643533925E-10</v>
      </c>
    </row>
    <row r="407" spans="1:2">
      <c r="A407">
        <v>178.72605712880613</v>
      </c>
      <c r="B407">
        <f t="shared" si="6"/>
        <v>0.12151547913318918</v>
      </c>
    </row>
    <row r="408" spans="1:2">
      <c r="A408">
        <v>159.69379592177575</v>
      </c>
      <c r="B408">
        <f t="shared" si="6"/>
        <v>1.4963076857554915E-11</v>
      </c>
    </row>
    <row r="409" spans="1:2">
      <c r="A409">
        <v>91.557333689415827</v>
      </c>
      <c r="B409">
        <f t="shared" si="6"/>
        <v>2.4898326682169609E-190</v>
      </c>
    </row>
    <row r="410" spans="1:2">
      <c r="A410">
        <v>163.59488358801173</v>
      </c>
      <c r="B410">
        <f t="shared" si="6"/>
        <v>4.2698683949860059E-8</v>
      </c>
    </row>
    <row r="411" spans="1:2">
      <c r="A411">
        <v>307.99264368368313</v>
      </c>
      <c r="B411">
        <f t="shared" si="6"/>
        <v>0</v>
      </c>
    </row>
    <row r="412" spans="1:2">
      <c r="A412">
        <v>125.08246345503721</v>
      </c>
      <c r="B412">
        <f t="shared" si="6"/>
        <v>2.2744904524945471E-74</v>
      </c>
    </row>
    <row r="413" spans="1:2">
      <c r="A413">
        <v>193.23434844380245</v>
      </c>
      <c r="B413">
        <f t="shared" si="6"/>
        <v>7.9051660268418512E-6</v>
      </c>
    </row>
    <row r="414" spans="1:2">
      <c r="A414">
        <v>144.18314140100847</v>
      </c>
      <c r="B414">
        <f t="shared" si="6"/>
        <v>1.4856826769055025E-32</v>
      </c>
    </row>
    <row r="415" spans="1:2">
      <c r="A415">
        <v>188.18310581962578</v>
      </c>
      <c r="B415">
        <f t="shared" si="6"/>
        <v>3.2220748671166299E-3</v>
      </c>
    </row>
    <row r="416" spans="1:2">
      <c r="A416">
        <v>173.41367129090941</v>
      </c>
      <c r="B416">
        <f t="shared" si="6"/>
        <v>1.1943888045108483E-2</v>
      </c>
    </row>
    <row r="417" spans="1:2">
      <c r="A417">
        <v>82.233175816945732</v>
      </c>
      <c r="B417">
        <f t="shared" si="6"/>
        <v>3.1983663074192665E-232</v>
      </c>
    </row>
    <row r="418" spans="1:2">
      <c r="A418">
        <v>209.42377818726527</v>
      </c>
      <c r="B418">
        <f t="shared" si="6"/>
        <v>1.7187794228412967E-22</v>
      </c>
    </row>
    <row r="419" spans="1:2">
      <c r="A419">
        <v>177.37511643616017</v>
      </c>
      <c r="B419">
        <f t="shared" si="6"/>
        <v>9.0688079155664902E-2</v>
      </c>
    </row>
    <row r="420" spans="1:2">
      <c r="A420">
        <v>233.49678758648224</v>
      </c>
      <c r="B420">
        <f t="shared" si="6"/>
        <v>1.1836610725604782E-70</v>
      </c>
    </row>
    <row r="421" spans="1:2">
      <c r="A421">
        <v>221.47990921410383</v>
      </c>
      <c r="B421">
        <f t="shared" si="6"/>
        <v>4.0782625126268659E-43</v>
      </c>
    </row>
    <row r="422" spans="1:2">
      <c r="A422">
        <v>136.8467796962068</v>
      </c>
      <c r="B422">
        <f t="shared" si="6"/>
        <v>1.5617147607757393E-46</v>
      </c>
    </row>
    <row r="423" spans="1:2">
      <c r="A423">
        <v>193.012573845117</v>
      </c>
      <c r="B423">
        <f t="shared" si="6"/>
        <v>1.0923318794542119E-5</v>
      </c>
    </row>
    <row r="424" spans="1:2">
      <c r="A424">
        <v>125.97280874586431</v>
      </c>
      <c r="B424">
        <f t="shared" si="6"/>
        <v>4.9797877671479832E-72</v>
      </c>
    </row>
    <row r="425" spans="1:2">
      <c r="A425">
        <v>249.33004442544188</v>
      </c>
      <c r="B425">
        <f t="shared" si="6"/>
        <v>1.41695872852774E-117</v>
      </c>
    </row>
    <row r="426" spans="1:2">
      <c r="A426">
        <v>267.78308256296441</v>
      </c>
      <c r="B426">
        <f t="shared" si="6"/>
        <v>1.587238598717462E-187</v>
      </c>
    </row>
    <row r="427" spans="1:2">
      <c r="A427">
        <v>196.33530814615369</v>
      </c>
      <c r="B427">
        <f t="shared" si="6"/>
        <v>4.8479606478208784E-8</v>
      </c>
    </row>
    <row r="428" spans="1:2">
      <c r="A428">
        <v>131.16888612756156</v>
      </c>
      <c r="B428">
        <f t="shared" si="6"/>
        <v>3.9117597244740132E-59</v>
      </c>
    </row>
    <row r="429" spans="1:2">
      <c r="A429">
        <v>184.57273131360125</v>
      </c>
      <c r="B429">
        <f t="shared" si="6"/>
        <v>4.1618505832288377E-2</v>
      </c>
    </row>
    <row r="430" spans="1:2">
      <c r="A430">
        <v>73.377962507656775</v>
      </c>
      <c r="B430">
        <f t="shared" si="6"/>
        <v>6.8619874891412728E-276</v>
      </c>
    </row>
    <row r="431" spans="1:2">
      <c r="A431">
        <v>193.29087922385952</v>
      </c>
      <c r="B431">
        <f t="shared" si="6"/>
        <v>7.2733091920339294E-6</v>
      </c>
    </row>
    <row r="432" spans="1:2">
      <c r="A432">
        <v>250.3665000401088</v>
      </c>
      <c r="B432">
        <f t="shared" si="6"/>
        <v>4.5494438367757399E-121</v>
      </c>
    </row>
    <row r="433" spans="1:2">
      <c r="A433">
        <v>220.22162102046423</v>
      </c>
      <c r="B433">
        <f t="shared" si="6"/>
        <v>1.2327568909517329E-40</v>
      </c>
    </row>
    <row r="434" spans="1:2">
      <c r="A434">
        <v>141.43974613005412</v>
      </c>
      <c r="B434">
        <f t="shared" si="6"/>
        <v>1.7734397721232716E-37</v>
      </c>
    </row>
    <row r="435" spans="1:2">
      <c r="A435">
        <v>232.93855338095454</v>
      </c>
      <c r="B435">
        <f t="shared" si="6"/>
        <v>3.2120443093459136E-69</v>
      </c>
    </row>
    <row r="436" spans="1:2">
      <c r="A436">
        <v>165.30744733216125</v>
      </c>
      <c r="B436">
        <f t="shared" si="6"/>
        <v>8.2293392315617394E-7</v>
      </c>
    </row>
    <row r="437" spans="1:2">
      <c r="A437">
        <v>151.86181872166344</v>
      </c>
      <c r="B437">
        <f t="shared" si="6"/>
        <v>1.0487902851972735E-20</v>
      </c>
    </row>
    <row r="438" spans="1:2">
      <c r="A438">
        <v>151.20524994898005</v>
      </c>
      <c r="B438">
        <f t="shared" si="6"/>
        <v>1.3146026287698276E-21</v>
      </c>
    </row>
    <row r="439" spans="1:2">
      <c r="A439">
        <v>259.39843726489926</v>
      </c>
      <c r="B439">
        <f t="shared" si="6"/>
        <v>1.0507801041556319E-153</v>
      </c>
    </row>
    <row r="440" spans="1:2">
      <c r="A440">
        <v>148.0844609883934</v>
      </c>
      <c r="B440">
        <f t="shared" si="6"/>
        <v>3.5278271007825263E-26</v>
      </c>
    </row>
    <row r="441" spans="1:2">
      <c r="A441">
        <v>152.50911064838874</v>
      </c>
      <c r="B441">
        <f t="shared" si="6"/>
        <v>7.7531222258671602E-20</v>
      </c>
    </row>
    <row r="442" spans="1:2">
      <c r="A442">
        <v>109.81509421952069</v>
      </c>
      <c r="B442">
        <f t="shared" si="6"/>
        <v>1.878329075766402E-120</v>
      </c>
    </row>
    <row r="443" spans="1:2">
      <c r="A443">
        <v>246.18078714382136</v>
      </c>
      <c r="B443">
        <f t="shared" si="6"/>
        <v>2.8051751053287662E-107</v>
      </c>
    </row>
    <row r="444" spans="1:2">
      <c r="A444">
        <v>256.65736120543443</v>
      </c>
      <c r="B444">
        <f t="shared" si="6"/>
        <v>2.1993712694762856E-143</v>
      </c>
    </row>
    <row r="445" spans="1:2">
      <c r="A445">
        <v>213.4437254423392</v>
      </c>
      <c r="B445">
        <f t="shared" si="6"/>
        <v>1.37286532526558E-28</v>
      </c>
    </row>
    <row r="446" spans="1:2">
      <c r="A446">
        <v>77.136476647574455</v>
      </c>
      <c r="B446">
        <f t="shared" si="6"/>
        <v>6.812736186634423E-257</v>
      </c>
    </row>
    <row r="447" spans="1:2">
      <c r="A447">
        <v>154.49180455078022</v>
      </c>
      <c r="B447">
        <f t="shared" si="6"/>
        <v>2.6595889696333123E-17</v>
      </c>
    </row>
    <row r="448" spans="1:2">
      <c r="A448">
        <v>231.84087058296427</v>
      </c>
      <c r="B448">
        <f t="shared" si="6"/>
        <v>1.9133405927065163E-66</v>
      </c>
    </row>
    <row r="449" spans="1:2">
      <c r="A449">
        <v>149.20145122203394</v>
      </c>
      <c r="B449">
        <f t="shared" si="6"/>
        <v>1.7284680138398792E-24</v>
      </c>
    </row>
    <row r="450" spans="1:2">
      <c r="A450">
        <v>205.52141495471005</v>
      </c>
      <c r="B450">
        <f t="shared" ref="B450:B513" si="7">_xlfn.NORM.DIST(A450,180,3,FALSE)</f>
        <v>2.5617601382042624E-17</v>
      </c>
    </row>
    <row r="451" spans="1:2">
      <c r="A451">
        <v>164.79014720942359</v>
      </c>
      <c r="B451">
        <f t="shared" si="7"/>
        <v>3.4845663800473266E-7</v>
      </c>
    </row>
    <row r="452" spans="1:2">
      <c r="A452">
        <v>225.01833018366597</v>
      </c>
      <c r="B452">
        <f t="shared" si="7"/>
        <v>1.6820852484850305E-50</v>
      </c>
    </row>
    <row r="453" spans="1:2">
      <c r="A453">
        <v>178.71434511078405</v>
      </c>
      <c r="B453">
        <f t="shared" si="7"/>
        <v>0.12131326991274595</v>
      </c>
    </row>
    <row r="454" spans="1:2">
      <c r="A454">
        <v>199.74994120246265</v>
      </c>
      <c r="B454">
        <f t="shared" si="7"/>
        <v>5.1596840134245778E-11</v>
      </c>
    </row>
    <row r="455" spans="1:2">
      <c r="A455">
        <v>224.84578084884561</v>
      </c>
      <c r="B455">
        <f t="shared" si="7"/>
        <v>3.9807819723324285E-50</v>
      </c>
    </row>
    <row r="456" spans="1:2">
      <c r="A456">
        <v>138.79654079544707</v>
      </c>
      <c r="B456">
        <f t="shared" si="7"/>
        <v>1.4520331215693427E-42</v>
      </c>
    </row>
    <row r="457" spans="1:2">
      <c r="A457">
        <v>175.48994537690305</v>
      </c>
      <c r="B457">
        <f t="shared" si="7"/>
        <v>4.2955793517501992E-2</v>
      </c>
    </row>
    <row r="458" spans="1:2">
      <c r="A458">
        <v>190.11802396533312</v>
      </c>
      <c r="B458">
        <f t="shared" si="7"/>
        <v>4.5056059381489767E-4</v>
      </c>
    </row>
    <row r="459" spans="1:2">
      <c r="A459">
        <v>165.13652144538355</v>
      </c>
      <c r="B459">
        <f t="shared" si="7"/>
        <v>6.2154934666507657E-7</v>
      </c>
    </row>
    <row r="460" spans="1:2">
      <c r="A460">
        <v>201.08140051859664</v>
      </c>
      <c r="B460">
        <f t="shared" si="7"/>
        <v>2.5172515135491236E-12</v>
      </c>
    </row>
    <row r="461" spans="1:2">
      <c r="A461">
        <v>228.54190819969517</v>
      </c>
      <c r="B461">
        <f t="shared" si="7"/>
        <v>1.8699146955422585E-58</v>
      </c>
    </row>
    <row r="462" spans="1:2">
      <c r="A462">
        <v>193.13352072429552</v>
      </c>
      <c r="B462">
        <f t="shared" si="7"/>
        <v>9.1633986940877813E-6</v>
      </c>
    </row>
    <row r="463" spans="1:2">
      <c r="A463">
        <v>129.93286236422136</v>
      </c>
      <c r="B463">
        <f t="shared" si="7"/>
        <v>4.3955768540552285E-62</v>
      </c>
    </row>
    <row r="464" spans="1:2">
      <c r="A464">
        <v>136.20714116739691</v>
      </c>
      <c r="B464">
        <f t="shared" si="7"/>
        <v>7.1084519392615078E-48</v>
      </c>
    </row>
    <row r="465" spans="1:2">
      <c r="A465">
        <v>166.49105691583827</v>
      </c>
      <c r="B465">
        <f t="shared" si="7"/>
        <v>5.2568956219736149E-6</v>
      </c>
    </row>
    <row r="466" spans="1:2">
      <c r="A466">
        <v>102.47432601288892</v>
      </c>
      <c r="B466">
        <f t="shared" si="7"/>
        <v>1.2945964492395621E-146</v>
      </c>
    </row>
    <row r="467" spans="1:2">
      <c r="A467">
        <v>148.81669403592241</v>
      </c>
      <c r="B467">
        <f t="shared" si="7"/>
        <v>4.5948388203858908E-25</v>
      </c>
    </row>
    <row r="468" spans="1:2">
      <c r="A468">
        <v>173.83443423539575</v>
      </c>
      <c r="B468">
        <f t="shared" si="7"/>
        <v>1.6091712542886456E-2</v>
      </c>
    </row>
    <row r="469" spans="1:2">
      <c r="A469">
        <v>206.21358362375759</v>
      </c>
      <c r="B469">
        <f t="shared" si="7"/>
        <v>3.5038823885191286E-18</v>
      </c>
    </row>
    <row r="470" spans="1:2">
      <c r="A470">
        <v>183.79370817427116</v>
      </c>
      <c r="B470">
        <f t="shared" si="7"/>
        <v>5.9777933285141173E-2</v>
      </c>
    </row>
    <row r="471" spans="1:2">
      <c r="A471">
        <v>84.30701473087538</v>
      </c>
      <c r="B471">
        <f t="shared" si="7"/>
        <v>1.5310091004130969E-222</v>
      </c>
    </row>
    <row r="472" spans="1:2">
      <c r="A472">
        <v>253.32303084695013</v>
      </c>
      <c r="B472">
        <f t="shared" si="7"/>
        <v>2.5589692743071816E-131</v>
      </c>
    </row>
    <row r="473" spans="1:2">
      <c r="A473">
        <v>161.47657379377051</v>
      </c>
      <c r="B473">
        <f t="shared" si="7"/>
        <v>7.0022173462328599E-10</v>
      </c>
    </row>
    <row r="474" spans="1:2">
      <c r="A474">
        <v>151.66167077011778</v>
      </c>
      <c r="B474">
        <f t="shared" si="7"/>
        <v>5.5970601675995536E-21</v>
      </c>
    </row>
    <row r="475" spans="1:2">
      <c r="A475">
        <v>187.33450633561006</v>
      </c>
      <c r="B475">
        <f t="shared" si="7"/>
        <v>6.6965621317744695E-3</v>
      </c>
    </row>
    <row r="476" spans="1:2">
      <c r="A476">
        <v>223.71400564195937</v>
      </c>
      <c r="B476">
        <f t="shared" si="7"/>
        <v>1.0429399391640579E-47</v>
      </c>
    </row>
    <row r="477" spans="1:2">
      <c r="A477">
        <v>208.01108848871081</v>
      </c>
      <c r="B477">
        <f t="shared" si="7"/>
        <v>1.5590725593151339E-20</v>
      </c>
    </row>
    <row r="478" spans="1:2">
      <c r="A478">
        <v>130.06528934027301</v>
      </c>
      <c r="B478">
        <f t="shared" si="7"/>
        <v>9.1734899325648393E-62</v>
      </c>
    </row>
    <row r="479" spans="1:2">
      <c r="A479">
        <v>177.32432570453966</v>
      </c>
      <c r="B479">
        <f t="shared" si="7"/>
        <v>8.9341784862026E-2</v>
      </c>
    </row>
    <row r="480" spans="1:2">
      <c r="A480">
        <v>171.6666672561405</v>
      </c>
      <c r="B480">
        <f t="shared" si="7"/>
        <v>2.8071796935565463E-3</v>
      </c>
    </row>
    <row r="481" spans="1:2">
      <c r="A481">
        <v>183.41828581440495</v>
      </c>
      <c r="B481">
        <f t="shared" si="7"/>
        <v>6.9481163314513414E-2</v>
      </c>
    </row>
    <row r="482" spans="1:2">
      <c r="A482">
        <v>239.02370048715966</v>
      </c>
      <c r="B482">
        <f t="shared" si="7"/>
        <v>1.1710398645220253E-85</v>
      </c>
    </row>
    <row r="483" spans="1:2">
      <c r="A483">
        <v>260.83194188657217</v>
      </c>
      <c r="B483">
        <f t="shared" si="7"/>
        <v>3.0175127521926274E-159</v>
      </c>
    </row>
    <row r="484" spans="1:2">
      <c r="A484">
        <v>253.19176347664325</v>
      </c>
      <c r="B484">
        <f t="shared" si="7"/>
        <v>7.4490237341522833E-131</v>
      </c>
    </row>
    <row r="485" spans="1:2">
      <c r="A485">
        <v>159.40203911639401</v>
      </c>
      <c r="B485">
        <f t="shared" si="7"/>
        <v>7.7104906089426534E-12</v>
      </c>
    </row>
    <row r="486" spans="1:2">
      <c r="A486">
        <v>219.29115337086841</v>
      </c>
      <c r="B486">
        <f t="shared" si="7"/>
        <v>7.5149452481291454E-39</v>
      </c>
    </row>
    <row r="487" spans="1:2">
      <c r="A487">
        <v>187.95002506492892</v>
      </c>
      <c r="B487">
        <f t="shared" si="7"/>
        <v>3.9706599549498003E-3</v>
      </c>
    </row>
    <row r="488" spans="1:2">
      <c r="A488">
        <v>256.04717666254146</v>
      </c>
      <c r="B488">
        <f t="shared" si="7"/>
        <v>3.8944561777284014E-141</v>
      </c>
    </row>
    <row r="489" spans="1:2">
      <c r="A489">
        <v>136.00374631976592</v>
      </c>
      <c r="B489">
        <f t="shared" si="7"/>
        <v>2.6360791629207943E-48</v>
      </c>
    </row>
    <row r="490" spans="1:2">
      <c r="A490">
        <v>139.89004901275621</v>
      </c>
      <c r="B490">
        <f t="shared" si="7"/>
        <v>2.0291588169151818E-40</v>
      </c>
    </row>
    <row r="491" spans="1:2">
      <c r="A491">
        <v>173.69290435424773</v>
      </c>
      <c r="B491">
        <f t="shared" si="7"/>
        <v>1.4588516935153787E-2</v>
      </c>
    </row>
    <row r="492" spans="1:2">
      <c r="A492">
        <v>132.10468796358327</v>
      </c>
      <c r="B492">
        <f t="shared" si="7"/>
        <v>5.9746553824743237E-57</v>
      </c>
    </row>
    <row r="493" spans="1:2">
      <c r="A493">
        <v>143.58664020590368</v>
      </c>
      <c r="B493">
        <f t="shared" si="7"/>
        <v>1.3563882888623815E-33</v>
      </c>
    </row>
    <row r="494" spans="1:2">
      <c r="A494">
        <v>152.71192569314735</v>
      </c>
      <c r="B494">
        <f t="shared" si="7"/>
        <v>1.4372515533933366E-19</v>
      </c>
    </row>
    <row r="495" spans="1:2">
      <c r="A495">
        <v>79.060030656983145</v>
      </c>
      <c r="B495">
        <f t="shared" si="7"/>
        <v>1.9585846475906013E-247</v>
      </c>
    </row>
    <row r="496" spans="1:2">
      <c r="A496">
        <v>202.2428036522615</v>
      </c>
      <c r="B496">
        <f t="shared" si="7"/>
        <v>1.5378283494976993E-13</v>
      </c>
    </row>
    <row r="497" spans="1:2">
      <c r="A497">
        <v>124.05424104115809</v>
      </c>
      <c r="B497">
        <f t="shared" si="7"/>
        <v>4.0414982558115798E-77</v>
      </c>
    </row>
    <row r="498" spans="1:2">
      <c r="A498">
        <v>163.71397509799863</v>
      </c>
      <c r="B498">
        <f t="shared" si="7"/>
        <v>5.3008859745728951E-8</v>
      </c>
    </row>
    <row r="499" spans="1:2">
      <c r="A499">
        <v>205.76933866293984</v>
      </c>
      <c r="B499">
        <f t="shared" si="7"/>
        <v>1.2639469983706927E-17</v>
      </c>
    </row>
    <row r="500" spans="1:2">
      <c r="A500">
        <v>147.30723523796769</v>
      </c>
      <c r="B500">
        <f t="shared" si="7"/>
        <v>2.1674076281407369E-27</v>
      </c>
    </row>
    <row r="501" spans="1:2">
      <c r="A501">
        <v>194.9774677993264</v>
      </c>
      <c r="B501">
        <f t="shared" si="7"/>
        <v>5.1452311290334432E-7</v>
      </c>
    </row>
    <row r="502" spans="1:2">
      <c r="A502">
        <v>18.924268260598183</v>
      </c>
      <c r="B502">
        <f t="shared" si="7"/>
        <v>0</v>
      </c>
    </row>
    <row r="503" spans="1:2">
      <c r="A503">
        <v>123.64663962187478</v>
      </c>
      <c r="B503">
        <f t="shared" si="7"/>
        <v>3.1779633891239263E-78</v>
      </c>
    </row>
    <row r="504" spans="1:2">
      <c r="A504">
        <v>173.51989117712947</v>
      </c>
      <c r="B504">
        <f t="shared" si="7"/>
        <v>1.2901274487713658E-2</v>
      </c>
    </row>
    <row r="505" spans="1:2">
      <c r="A505">
        <v>114.56367974431487</v>
      </c>
      <c r="B505">
        <f t="shared" si="7"/>
        <v>6.4875403262782762E-105</v>
      </c>
    </row>
    <row r="506" spans="1:2">
      <c r="A506">
        <v>197.35709474814939</v>
      </c>
      <c r="B506">
        <f t="shared" si="7"/>
        <v>7.1603789003530755E-9</v>
      </c>
    </row>
    <row r="507" spans="1:2">
      <c r="A507">
        <v>149.16399595647817</v>
      </c>
      <c r="B507">
        <f t="shared" si="7"/>
        <v>1.5204150149727079E-24</v>
      </c>
    </row>
    <row r="508" spans="1:2">
      <c r="A508">
        <v>98.892767709621694</v>
      </c>
      <c r="B508">
        <f t="shared" si="7"/>
        <v>2.5353574259701072E-160</v>
      </c>
    </row>
    <row r="509" spans="1:2">
      <c r="A509">
        <v>230.11769644625019</v>
      </c>
      <c r="B509">
        <f t="shared" si="7"/>
        <v>3.3174530280581994E-62</v>
      </c>
    </row>
    <row r="510" spans="1:2">
      <c r="A510">
        <v>243.60391125781462</v>
      </c>
      <c r="B510">
        <f t="shared" si="7"/>
        <v>3.2894914535121821E-99</v>
      </c>
    </row>
    <row r="511" spans="1:2">
      <c r="A511">
        <v>198.9825721008674</v>
      </c>
      <c r="B511">
        <f t="shared" si="7"/>
        <v>2.6899427477762685E-10</v>
      </c>
    </row>
    <row r="512" spans="1:2">
      <c r="A512">
        <v>215.91675863390265</v>
      </c>
      <c r="B512">
        <f t="shared" si="7"/>
        <v>9.9775519029787203E-33</v>
      </c>
    </row>
    <row r="513" spans="1:2">
      <c r="A513">
        <v>169.05297388773761</v>
      </c>
      <c r="B513">
        <f t="shared" si="7"/>
        <v>1.7077168259473462E-4</v>
      </c>
    </row>
    <row r="514" spans="1:2">
      <c r="A514">
        <v>198.79454202935449</v>
      </c>
      <c r="B514">
        <f t="shared" ref="B514:B577" si="8">_xlfn.NORM.DIST(A514,180,3,FALSE)</f>
        <v>3.9914077641928825E-10</v>
      </c>
    </row>
    <row r="515" spans="1:2">
      <c r="A515">
        <v>152.90981241349073</v>
      </c>
      <c r="B515">
        <f t="shared" si="8"/>
        <v>2.6131367186834717E-19</v>
      </c>
    </row>
    <row r="516" spans="1:2">
      <c r="A516">
        <v>86.984776316676289</v>
      </c>
      <c r="B516">
        <f t="shared" si="8"/>
        <v>2.3821285505126769E-210</v>
      </c>
    </row>
    <row r="517" spans="1:2">
      <c r="A517">
        <v>106.76463534735376</v>
      </c>
      <c r="B517">
        <f t="shared" si="8"/>
        <v>5.2246842798768927E-131</v>
      </c>
    </row>
    <row r="518" spans="1:2">
      <c r="A518">
        <v>201.50709178749821</v>
      </c>
      <c r="B518">
        <f t="shared" si="8"/>
        <v>9.1940408919949531E-13</v>
      </c>
    </row>
    <row r="519" spans="1:2">
      <c r="A519">
        <v>237.5100671085238</v>
      </c>
      <c r="B519">
        <f t="shared" si="8"/>
        <v>2.1105802019742533E-81</v>
      </c>
    </row>
    <row r="520" spans="1:2">
      <c r="A520">
        <v>182.22255835069518</v>
      </c>
      <c r="B520">
        <f t="shared" si="8"/>
        <v>0.10106592570429065</v>
      </c>
    </row>
    <row r="521" spans="1:2">
      <c r="A521">
        <v>212.06750534445746</v>
      </c>
      <c r="B521">
        <f t="shared" si="8"/>
        <v>2.0554617929827459E-26</v>
      </c>
    </row>
    <row r="522" spans="1:2">
      <c r="A522">
        <v>140.06526544078952</v>
      </c>
      <c r="B522">
        <f t="shared" si="8"/>
        <v>4.4229017779204792E-40</v>
      </c>
    </row>
    <row r="523" spans="1:2">
      <c r="A523">
        <v>82.694698903360404</v>
      </c>
      <c r="B523">
        <f t="shared" si="8"/>
        <v>4.754790828451154E-230</v>
      </c>
    </row>
    <row r="524" spans="1:2">
      <c r="A524">
        <v>159.07572605981841</v>
      </c>
      <c r="B524">
        <f t="shared" si="8"/>
        <v>3.6322266188367894E-12</v>
      </c>
    </row>
    <row r="525" spans="1:2">
      <c r="A525">
        <v>119.32188999679056</v>
      </c>
      <c r="B525">
        <f t="shared" si="8"/>
        <v>1.9519481112399862E-90</v>
      </c>
    </row>
    <row r="526" spans="1:2">
      <c r="A526">
        <v>150.63611544945161</v>
      </c>
      <c r="B526">
        <f t="shared" si="8"/>
        <v>2.0901292294401458E-22</v>
      </c>
    </row>
    <row r="527" spans="1:2">
      <c r="A527">
        <v>244.0392272543977</v>
      </c>
      <c r="B527">
        <f t="shared" si="8"/>
        <v>1.5013550541248643E-100</v>
      </c>
    </row>
    <row r="528" spans="1:2">
      <c r="A528">
        <v>174.3175839689502</v>
      </c>
      <c r="B528">
        <f t="shared" si="8"/>
        <v>2.2116496835960044E-2</v>
      </c>
    </row>
    <row r="529" spans="1:2">
      <c r="A529">
        <v>245.09133754661889</v>
      </c>
      <c r="B529">
        <f t="shared" si="8"/>
        <v>7.9165309104731944E-104</v>
      </c>
    </row>
    <row r="530" spans="1:2">
      <c r="A530">
        <v>211.37638032058021</v>
      </c>
      <c r="B530">
        <f t="shared" si="8"/>
        <v>2.3487808132573357E-25</v>
      </c>
    </row>
    <row r="531" spans="1:2">
      <c r="A531">
        <v>199.04530677165894</v>
      </c>
      <c r="B531">
        <f t="shared" si="8"/>
        <v>2.3560415097364899E-10</v>
      </c>
    </row>
    <row r="532" spans="1:2">
      <c r="A532">
        <v>177.8789651322586</v>
      </c>
      <c r="B532">
        <f t="shared" si="8"/>
        <v>0.10357248853493732</v>
      </c>
    </row>
    <row r="533" spans="1:2">
      <c r="A533">
        <v>151.38353933223698</v>
      </c>
      <c r="B533">
        <f t="shared" si="8"/>
        <v>2.3214465668828746E-21</v>
      </c>
    </row>
    <row r="534" spans="1:2">
      <c r="A534">
        <v>142.5112218382128</v>
      </c>
      <c r="B534">
        <f t="shared" si="8"/>
        <v>1.6399702411758805E-35</v>
      </c>
    </row>
    <row r="535" spans="1:2">
      <c r="A535">
        <v>247.9215872878558</v>
      </c>
      <c r="B535">
        <f t="shared" si="8"/>
        <v>6.5390102371538203E-113</v>
      </c>
    </row>
    <row r="536" spans="1:2">
      <c r="A536">
        <v>120.91530425066594</v>
      </c>
      <c r="B536">
        <f t="shared" si="8"/>
        <v>7.8479478410412525E-86</v>
      </c>
    </row>
    <row r="537" spans="1:2">
      <c r="A537">
        <v>251.38092314562527</v>
      </c>
      <c r="B537">
        <f t="shared" si="8"/>
        <v>1.5439183004144223E-124</v>
      </c>
    </row>
    <row r="538" spans="1:2">
      <c r="A538">
        <v>130.7910865759186</v>
      </c>
      <c r="B538">
        <f t="shared" si="8"/>
        <v>4.9969295090960869E-60</v>
      </c>
    </row>
    <row r="539" spans="1:2">
      <c r="A539">
        <v>126.34747736199643</v>
      </c>
      <c r="B539">
        <f t="shared" si="8"/>
        <v>4.6839751769360882E-71</v>
      </c>
    </row>
    <row r="540" spans="1:2">
      <c r="A540">
        <v>199.31752422024147</v>
      </c>
      <c r="B540">
        <f t="shared" si="8"/>
        <v>1.3189216111088312E-10</v>
      </c>
    </row>
    <row r="541" spans="1:2">
      <c r="A541">
        <v>180.25163444661302</v>
      </c>
      <c r="B541">
        <f t="shared" si="8"/>
        <v>0.13251378598454627</v>
      </c>
    </row>
    <row r="542" spans="1:2">
      <c r="A542">
        <v>159.6557608533476</v>
      </c>
      <c r="B542">
        <f t="shared" si="8"/>
        <v>1.3731450026182052E-11</v>
      </c>
    </row>
    <row r="543" spans="1:2">
      <c r="A543">
        <v>200.67414698103676</v>
      </c>
      <c r="B543">
        <f t="shared" si="8"/>
        <v>6.4746535834399913E-12</v>
      </c>
    </row>
    <row r="544" spans="1:2">
      <c r="A544">
        <v>181.98826000996633</v>
      </c>
      <c r="B544">
        <f t="shared" si="8"/>
        <v>0.10676001494096385</v>
      </c>
    </row>
    <row r="545" spans="1:2">
      <c r="A545">
        <v>113.29043263656786</v>
      </c>
      <c r="B545">
        <f t="shared" si="8"/>
        <v>5.6562372834844251E-109</v>
      </c>
    </row>
    <row r="546" spans="1:2">
      <c r="A546">
        <v>217.88350795730366</v>
      </c>
      <c r="B546">
        <f t="shared" si="8"/>
        <v>3.1405303413755094E-36</v>
      </c>
    </row>
    <row r="547" spans="1:2">
      <c r="A547">
        <v>162.05469523782085</v>
      </c>
      <c r="B547">
        <f t="shared" si="8"/>
        <v>2.259038527459347E-9</v>
      </c>
    </row>
    <row r="548" spans="1:2">
      <c r="A548">
        <v>198.11559286579723</v>
      </c>
      <c r="B548">
        <f t="shared" si="8"/>
        <v>1.6060648045280547E-9</v>
      </c>
    </row>
    <row r="549" spans="1:2">
      <c r="A549">
        <v>172.57875515468186</v>
      </c>
      <c r="B549">
        <f t="shared" si="8"/>
        <v>6.2369368742618411E-3</v>
      </c>
    </row>
    <row r="550" spans="1:2">
      <c r="A550">
        <v>151.34243130858522</v>
      </c>
      <c r="B550">
        <f t="shared" si="8"/>
        <v>2.036819007518109E-21</v>
      </c>
    </row>
    <row r="551" spans="1:2">
      <c r="A551">
        <v>85.177646724041551</v>
      </c>
      <c r="B551">
        <f t="shared" si="8"/>
        <v>1.53805277521838E-218</v>
      </c>
    </row>
    <row r="552" spans="1:2">
      <c r="A552">
        <v>157.17217524950684</v>
      </c>
      <c r="B552">
        <f t="shared" si="8"/>
        <v>3.5541221543383062E-14</v>
      </c>
    </row>
    <row r="553" spans="1:2">
      <c r="A553">
        <v>146.11968299475848</v>
      </c>
      <c r="B553">
        <f t="shared" si="8"/>
        <v>2.6819244947247736E-29</v>
      </c>
    </row>
    <row r="554" spans="1:2">
      <c r="A554">
        <v>158.37770138175983</v>
      </c>
      <c r="B554">
        <f t="shared" si="8"/>
        <v>6.9762469050171817E-13</v>
      </c>
    </row>
    <row r="555" spans="1:2">
      <c r="A555">
        <v>116.11488434908097</v>
      </c>
      <c r="B555">
        <f t="shared" si="8"/>
        <v>4.4889779510526955E-100</v>
      </c>
    </row>
    <row r="556" spans="1:2">
      <c r="A556">
        <v>173.41367129090941</v>
      </c>
      <c r="B556">
        <f t="shared" si="8"/>
        <v>1.1943888045108483E-2</v>
      </c>
    </row>
    <row r="557" spans="1:2">
      <c r="A557">
        <v>234.12981636254699</v>
      </c>
      <c r="B557">
        <f t="shared" si="8"/>
        <v>2.6878495771012032E-72</v>
      </c>
    </row>
    <row r="558" spans="1:2">
      <c r="A558">
        <v>199.10809942273772</v>
      </c>
      <c r="B558">
        <f t="shared" si="8"/>
        <v>2.0624311697838098E-10</v>
      </c>
    </row>
    <row r="559" spans="1:2">
      <c r="A559">
        <v>217.51428948817193</v>
      </c>
      <c r="B559">
        <f t="shared" si="8"/>
        <v>1.47458494210482E-35</v>
      </c>
    </row>
    <row r="560" spans="1:2">
      <c r="A560">
        <v>229.05990408587968</v>
      </c>
      <c r="B560">
        <f t="shared" si="8"/>
        <v>1.1272002994225898E-59</v>
      </c>
    </row>
    <row r="561" spans="1:2">
      <c r="A561">
        <v>116.57397226343164</v>
      </c>
      <c r="B561">
        <f t="shared" si="8"/>
        <v>1.1543193035428028E-98</v>
      </c>
    </row>
    <row r="562" spans="1:2">
      <c r="A562">
        <v>118.27998423512327</v>
      </c>
      <c r="B562">
        <f t="shared" si="8"/>
        <v>1.635146646401969E-93</v>
      </c>
    </row>
    <row r="563" spans="1:2">
      <c r="A563">
        <v>171.66272459660831</v>
      </c>
      <c r="B563">
        <f t="shared" si="8"/>
        <v>2.7969480415477406E-3</v>
      </c>
    </row>
    <row r="564" spans="1:2">
      <c r="A564">
        <v>173.11066630980349</v>
      </c>
      <c r="B564">
        <f t="shared" si="8"/>
        <v>9.5198171408731012E-3</v>
      </c>
    </row>
    <row r="565" spans="1:2">
      <c r="A565">
        <v>287.94120498758275</v>
      </c>
      <c r="B565">
        <f t="shared" si="8"/>
        <v>1.0169353076090761E-282</v>
      </c>
    </row>
    <row r="566" spans="1:2">
      <c r="A566">
        <v>200.81822799482325</v>
      </c>
      <c r="B566">
        <f t="shared" si="8"/>
        <v>4.6448977460379749E-12</v>
      </c>
    </row>
    <row r="567" spans="1:2">
      <c r="A567">
        <v>151.61157580194413</v>
      </c>
      <c r="B567">
        <f t="shared" si="8"/>
        <v>4.7796526851288441E-21</v>
      </c>
    </row>
    <row r="568" spans="1:2">
      <c r="A568">
        <v>165.23416024909238</v>
      </c>
      <c r="B568">
        <f t="shared" si="8"/>
        <v>7.2992072254465339E-7</v>
      </c>
    </row>
    <row r="569" spans="1:2">
      <c r="A569">
        <v>213.98746457605739</v>
      </c>
      <c r="B569">
        <f t="shared" si="8"/>
        <v>1.7905842601483607E-29</v>
      </c>
    </row>
    <row r="570" spans="1:2">
      <c r="A570">
        <v>160.18280166434124</v>
      </c>
      <c r="B570">
        <f t="shared" si="8"/>
        <v>4.4505711232105273E-11</v>
      </c>
    </row>
    <row r="571" spans="1:2">
      <c r="A571">
        <v>99.099409453338012</v>
      </c>
      <c r="B571">
        <f t="shared" si="8"/>
        <v>1.6284278349272148E-159</v>
      </c>
    </row>
    <row r="572" spans="1:2">
      <c r="A572">
        <v>136.13373812375357</v>
      </c>
      <c r="B572">
        <f t="shared" si="8"/>
        <v>4.9719655916809823E-48</v>
      </c>
    </row>
    <row r="573" spans="1:2">
      <c r="A573">
        <v>116.54011177568464</v>
      </c>
      <c r="B573">
        <f t="shared" si="8"/>
        <v>9.0921006041700607E-99</v>
      </c>
    </row>
    <row r="574" spans="1:2">
      <c r="A574">
        <v>187.2674811235629</v>
      </c>
      <c r="B574">
        <f t="shared" si="8"/>
        <v>7.0707501307633426E-3</v>
      </c>
    </row>
    <row r="575" spans="1:2">
      <c r="A575">
        <v>199.38037485160748</v>
      </c>
      <c r="B575">
        <f t="shared" si="8"/>
        <v>1.1522227694065674E-10</v>
      </c>
    </row>
    <row r="576" spans="1:2">
      <c r="A576">
        <v>187.36999027139973</v>
      </c>
      <c r="B576">
        <f t="shared" si="8"/>
        <v>6.5052325984133316E-3</v>
      </c>
    </row>
    <row r="577" spans="1:2">
      <c r="A577">
        <v>146.65774006032734</v>
      </c>
      <c r="B577">
        <f t="shared" si="8"/>
        <v>2.0004472656163724E-28</v>
      </c>
    </row>
    <row r="578" spans="1:2">
      <c r="A578">
        <v>172.63395238813246</v>
      </c>
      <c r="B578">
        <f t="shared" ref="B578:B641" si="9">_xlfn.NORM.DIST(A578,180,3,FALSE)</f>
        <v>6.5262636704419997E-3</v>
      </c>
    </row>
    <row r="579" spans="1:2">
      <c r="A579">
        <v>229.97877567802789</v>
      </c>
      <c r="B579">
        <f t="shared" si="9"/>
        <v>7.1830488834124261E-62</v>
      </c>
    </row>
    <row r="580" spans="1:2">
      <c r="A580">
        <v>243.36688784358557</v>
      </c>
      <c r="B580">
        <f t="shared" si="9"/>
        <v>1.7508392370553608E-98</v>
      </c>
    </row>
    <row r="581" spans="1:2">
      <c r="A581">
        <v>142.21923311168212</v>
      </c>
      <c r="B581">
        <f t="shared" si="9"/>
        <v>4.8368856084199758E-36</v>
      </c>
    </row>
    <row r="582" spans="1:2">
      <c r="A582">
        <v>185.30966076439654</v>
      </c>
      <c r="B582">
        <f t="shared" si="9"/>
        <v>2.776995274670014E-2</v>
      </c>
    </row>
    <row r="583" spans="1:2">
      <c r="A583">
        <v>195.98661469870422</v>
      </c>
      <c r="B583">
        <f t="shared" si="9"/>
        <v>9.067475020813994E-8</v>
      </c>
    </row>
    <row r="584" spans="1:2">
      <c r="A584">
        <v>239.76155762255075</v>
      </c>
      <c r="B584">
        <f t="shared" si="9"/>
        <v>8.9925334206017112E-88</v>
      </c>
    </row>
    <row r="585" spans="1:2">
      <c r="A585">
        <v>172.91376525434316</v>
      </c>
      <c r="B585">
        <f t="shared" si="9"/>
        <v>8.1702346628905586E-3</v>
      </c>
    </row>
    <row r="586" spans="1:2">
      <c r="A586">
        <v>211.74965740981861</v>
      </c>
      <c r="B586">
        <f t="shared" si="9"/>
        <v>6.3432924609488633E-26</v>
      </c>
    </row>
    <row r="587" spans="1:2">
      <c r="A587">
        <v>173.65753637903254</v>
      </c>
      <c r="B587">
        <f t="shared" si="9"/>
        <v>1.4230388979868933E-2</v>
      </c>
    </row>
    <row r="588" spans="1:2">
      <c r="A588">
        <v>172.40916281451064</v>
      </c>
      <c r="B588">
        <f t="shared" si="9"/>
        <v>5.4143259355890552E-3</v>
      </c>
    </row>
    <row r="589" spans="1:2">
      <c r="A589">
        <v>238.11085884488421</v>
      </c>
      <c r="B589">
        <f t="shared" si="9"/>
        <v>4.4505005834690239E-83</v>
      </c>
    </row>
    <row r="590" spans="1:2">
      <c r="A590">
        <v>164.36955820579897</v>
      </c>
      <c r="B590">
        <f t="shared" si="9"/>
        <v>1.6950759854126531E-7</v>
      </c>
    </row>
    <row r="591" spans="1:2">
      <c r="A591">
        <v>250.80367140588351</v>
      </c>
      <c r="B591">
        <f t="shared" si="9"/>
        <v>1.4754278983124655E-122</v>
      </c>
    </row>
    <row r="592" spans="1:2">
      <c r="A592">
        <v>142.2243933572463</v>
      </c>
      <c r="B592">
        <f t="shared" si="9"/>
        <v>4.9427980058309755E-36</v>
      </c>
    </row>
    <row r="593" spans="1:2">
      <c r="A593">
        <v>208.81307182178716</v>
      </c>
      <c r="B593">
        <f t="shared" si="9"/>
        <v>1.2397339601911178E-21</v>
      </c>
    </row>
    <row r="594" spans="1:2">
      <c r="A594">
        <v>247.94988166802796</v>
      </c>
      <c r="B594">
        <f t="shared" si="9"/>
        <v>5.2814891401078986E-113</v>
      </c>
    </row>
    <row r="595" spans="1:2">
      <c r="A595">
        <v>127.34810115915025</v>
      </c>
      <c r="B595">
        <f t="shared" si="9"/>
        <v>1.7261216696469223E-68</v>
      </c>
    </row>
    <row r="596" spans="1:2">
      <c r="A596">
        <v>123.02462710038526</v>
      </c>
      <c r="B596">
        <f t="shared" si="9"/>
        <v>6.3293311009021247E-80</v>
      </c>
    </row>
    <row r="597" spans="1:2">
      <c r="A597">
        <v>43.930934225209057</v>
      </c>
      <c r="B597">
        <f t="shared" si="9"/>
        <v>0</v>
      </c>
    </row>
    <row r="598" spans="1:2">
      <c r="A598">
        <v>196.47498265811009</v>
      </c>
      <c r="B598">
        <f t="shared" si="9"/>
        <v>3.7582757626706633E-8</v>
      </c>
    </row>
    <row r="599" spans="1:2">
      <c r="A599">
        <v>179.20213326731755</v>
      </c>
      <c r="B599">
        <f t="shared" si="9"/>
        <v>0.12835993020424905</v>
      </c>
    </row>
    <row r="600" spans="1:2">
      <c r="A600">
        <v>229.40187182000955</v>
      </c>
      <c r="B600">
        <f t="shared" si="9"/>
        <v>1.7362451045198551E-60</v>
      </c>
    </row>
    <row r="601" spans="1:2">
      <c r="A601">
        <v>94.384452495141886</v>
      </c>
      <c r="B601">
        <f t="shared" si="9"/>
        <v>1.8573536394742107E-178</v>
      </c>
    </row>
    <row r="602" spans="1:2">
      <c r="A602">
        <v>91.434415480471216</v>
      </c>
      <c r="B602">
        <f t="shared" si="9"/>
        <v>7.4338845014294029E-191</v>
      </c>
    </row>
    <row r="603" spans="1:2">
      <c r="A603">
        <v>201.31958353857044</v>
      </c>
      <c r="B603">
        <f t="shared" si="9"/>
        <v>1.4363444071500826E-12</v>
      </c>
    </row>
    <row r="604" spans="1:2">
      <c r="A604">
        <v>275.55707947583869</v>
      </c>
      <c r="B604">
        <f t="shared" si="9"/>
        <v>6.4878201969821942E-222</v>
      </c>
    </row>
    <row r="605" spans="1:2">
      <c r="A605">
        <v>110.37402418849524</v>
      </c>
      <c r="B605">
        <f t="shared" si="9"/>
        <v>1.442781801641234E-118</v>
      </c>
    </row>
    <row r="606" spans="1:2">
      <c r="A606">
        <v>176.71860564376402</v>
      </c>
      <c r="B606">
        <f t="shared" si="9"/>
        <v>7.3113080812013814E-2</v>
      </c>
    </row>
    <row r="607" spans="1:2">
      <c r="A607">
        <v>84.30701473087538</v>
      </c>
      <c r="B607">
        <f t="shared" si="9"/>
        <v>1.5310091004130969E-222</v>
      </c>
    </row>
    <row r="608" spans="1:2">
      <c r="A608">
        <v>243.9535323898599</v>
      </c>
      <c r="B608">
        <f t="shared" si="9"/>
        <v>2.7613489298695004E-100</v>
      </c>
    </row>
    <row r="609" spans="1:2">
      <c r="A609">
        <v>119.71592402886017</v>
      </c>
      <c r="B609">
        <f t="shared" si="9"/>
        <v>2.7571550261556431E-89</v>
      </c>
    </row>
    <row r="610" spans="1:2">
      <c r="A610">
        <v>145.28325937106274</v>
      </c>
      <c r="B610">
        <f t="shared" si="9"/>
        <v>1.1068886757822862E-30</v>
      </c>
    </row>
    <row r="611" spans="1:2">
      <c r="A611">
        <v>136.94708559312858</v>
      </c>
      <c r="B611">
        <f t="shared" si="9"/>
        <v>2.524826643781741E-46</v>
      </c>
    </row>
    <row r="612" spans="1:2">
      <c r="A612">
        <v>193.9053543080081</v>
      </c>
      <c r="B612">
        <f t="shared" si="9"/>
        <v>2.874273145259035E-6</v>
      </c>
    </row>
    <row r="613" spans="1:2">
      <c r="A613">
        <v>146.38674019777682</v>
      </c>
      <c r="B613">
        <f t="shared" si="9"/>
        <v>7.3002153331619572E-29</v>
      </c>
    </row>
    <row r="614" spans="1:2">
      <c r="A614">
        <v>141.23693108529551</v>
      </c>
      <c r="B614">
        <f t="shared" si="9"/>
        <v>7.4206406617423873E-38</v>
      </c>
    </row>
    <row r="615" spans="1:2">
      <c r="A615">
        <v>180.44668013288174</v>
      </c>
      <c r="B615">
        <f t="shared" si="9"/>
        <v>0.13151485856952314</v>
      </c>
    </row>
    <row r="616" spans="1:2">
      <c r="A616">
        <v>232.39330675976817</v>
      </c>
      <c r="B616">
        <f t="shared" si="9"/>
        <v>7.8066842563238572E-68</v>
      </c>
    </row>
    <row r="617" spans="1:2">
      <c r="A617">
        <v>184.80389871881926</v>
      </c>
      <c r="B617">
        <f t="shared" si="9"/>
        <v>3.6896780427803859E-2</v>
      </c>
    </row>
    <row r="618" spans="1:2">
      <c r="A618">
        <v>280.52807738247793</v>
      </c>
      <c r="B618">
        <f t="shared" si="9"/>
        <v>1.9684026849416797E-245</v>
      </c>
    </row>
    <row r="619" spans="1:2">
      <c r="A619">
        <v>194.80648393226147</v>
      </c>
      <c r="B619">
        <f t="shared" si="9"/>
        <v>6.8277223330553401E-7</v>
      </c>
    </row>
    <row r="620" spans="1:2">
      <c r="A620">
        <v>250.76262136251898</v>
      </c>
      <c r="B620">
        <f t="shared" si="9"/>
        <v>2.0376520411599363E-122</v>
      </c>
    </row>
    <row r="621" spans="1:2">
      <c r="A621">
        <v>195.38530113975867</v>
      </c>
      <c r="B621">
        <f t="shared" si="9"/>
        <v>2.5860423412387323E-7</v>
      </c>
    </row>
    <row r="622" spans="1:2">
      <c r="A622">
        <v>164.67186742345802</v>
      </c>
      <c r="B622">
        <f t="shared" si="9"/>
        <v>2.8510161653334681E-7</v>
      </c>
    </row>
    <row r="623" spans="1:2">
      <c r="A623">
        <v>243.8509072814486</v>
      </c>
      <c r="B623">
        <f t="shared" si="9"/>
        <v>5.7223690262617623E-100</v>
      </c>
    </row>
    <row r="624" spans="1:2">
      <c r="A624">
        <v>143.3546030963771</v>
      </c>
      <c r="B624">
        <f t="shared" si="9"/>
        <v>5.2889184433914751E-34</v>
      </c>
    </row>
    <row r="625" spans="1:2">
      <c r="A625">
        <v>138.16612113230804</v>
      </c>
      <c r="B625">
        <f t="shared" si="9"/>
        <v>7.9239680495262592E-44</v>
      </c>
    </row>
    <row r="626" spans="1:2">
      <c r="A626">
        <v>248.56134177724016</v>
      </c>
      <c r="B626">
        <f t="shared" si="9"/>
        <v>5.1145590546193357E-115</v>
      </c>
    </row>
    <row r="627" spans="1:2">
      <c r="A627">
        <v>201.53271907445742</v>
      </c>
      <c r="B627">
        <f t="shared" si="9"/>
        <v>8.6475679861766923E-13</v>
      </c>
    </row>
    <row r="628" spans="1:2">
      <c r="A628">
        <v>133.20921243546763</v>
      </c>
      <c r="B628">
        <f t="shared" si="9"/>
        <v>1.9936041859339374E-54</v>
      </c>
    </row>
    <row r="629" spans="1:2">
      <c r="A629">
        <v>204.36934664729051</v>
      </c>
      <c r="B629">
        <f t="shared" si="9"/>
        <v>6.2420431335796895E-16</v>
      </c>
    </row>
    <row r="630" spans="1:2">
      <c r="A630">
        <v>165.23010162898572</v>
      </c>
      <c r="B630">
        <f t="shared" si="9"/>
        <v>7.250758306622139E-7</v>
      </c>
    </row>
    <row r="631" spans="1:2">
      <c r="A631">
        <v>77.579909884370863</v>
      </c>
      <c r="B631">
        <f t="shared" si="9"/>
        <v>1.0706193173600666E-254</v>
      </c>
    </row>
    <row r="632" spans="1:2">
      <c r="A632">
        <v>140.30866668661474</v>
      </c>
      <c r="B632">
        <f t="shared" si="9"/>
        <v>1.2981469105296883E-39</v>
      </c>
    </row>
    <row r="633" spans="1:2">
      <c r="A633">
        <v>224.81134055822622</v>
      </c>
      <c r="B633">
        <f t="shared" si="9"/>
        <v>4.725737729462783E-50</v>
      </c>
    </row>
    <row r="634" spans="1:2">
      <c r="A634">
        <v>181.84383111445641</v>
      </c>
      <c r="B634">
        <f t="shared" si="9"/>
        <v>0.11009366491948276</v>
      </c>
    </row>
    <row r="635" spans="1:2">
      <c r="A635">
        <v>167.61923734491575</v>
      </c>
      <c r="B635">
        <f t="shared" si="9"/>
        <v>2.6634882808442776E-5</v>
      </c>
    </row>
    <row r="636" spans="1:2">
      <c r="A636">
        <v>245.18839654745534</v>
      </c>
      <c r="B636">
        <f t="shared" si="9"/>
        <v>3.9214561353888816E-104</v>
      </c>
    </row>
    <row r="637" spans="1:2">
      <c r="A637">
        <v>247.21770660078619</v>
      </c>
      <c r="B637">
        <f t="shared" si="9"/>
        <v>1.2899232282499462E-110</v>
      </c>
    </row>
    <row r="638" spans="1:2">
      <c r="A638">
        <v>263.84761258639628</v>
      </c>
      <c r="B638">
        <f t="shared" si="9"/>
        <v>3.1439893910016915E-171</v>
      </c>
    </row>
    <row r="639" spans="1:2">
      <c r="A639">
        <v>179.84983105605352</v>
      </c>
      <c r="B639">
        <f t="shared" si="9"/>
        <v>0.13281426385102993</v>
      </c>
    </row>
    <row r="640" spans="1:2">
      <c r="A640">
        <v>205.96015178824018</v>
      </c>
      <c r="B640">
        <f t="shared" si="9"/>
        <v>7.3042336865438486E-18</v>
      </c>
    </row>
    <row r="641" spans="1:2">
      <c r="A641">
        <v>171.33438222997938</v>
      </c>
      <c r="B641">
        <f t="shared" si="9"/>
        <v>2.0510973414306628E-3</v>
      </c>
    </row>
    <row r="642" spans="1:2">
      <c r="A642">
        <v>134.05850768293021</v>
      </c>
      <c r="B642">
        <f t="shared" ref="B642:B705" si="10">_xlfn.NORM.DIST(A642,180,3,FALSE)</f>
        <v>1.5843394214087421E-52</v>
      </c>
    </row>
    <row r="643" spans="1:2">
      <c r="A643">
        <v>208.52972215805494</v>
      </c>
      <c r="B643">
        <f t="shared" si="10"/>
        <v>3.0574061273248356E-21</v>
      </c>
    </row>
    <row r="644" spans="1:2">
      <c r="A644">
        <v>145.47969658422517</v>
      </c>
      <c r="B644">
        <f t="shared" si="10"/>
        <v>2.3564336383661256E-30</v>
      </c>
    </row>
    <row r="645" spans="1:2">
      <c r="A645">
        <v>162.75445932449657</v>
      </c>
      <c r="B645">
        <f t="shared" si="10"/>
        <v>8.8729821749122659E-9</v>
      </c>
    </row>
    <row r="646" spans="1:2">
      <c r="A646">
        <v>88.798399701481685</v>
      </c>
      <c r="B646">
        <f t="shared" si="10"/>
        <v>2.7412703993078307E-202</v>
      </c>
    </row>
    <row r="647" spans="1:2">
      <c r="A647">
        <v>225.30707201411133</v>
      </c>
      <c r="B647">
        <f t="shared" si="10"/>
        <v>3.9499002994222727E-51</v>
      </c>
    </row>
    <row r="648" spans="1:2">
      <c r="A648">
        <v>102.00027918443084</v>
      </c>
      <c r="B648">
        <f t="shared" si="10"/>
        <v>2.154292870386343E-148</v>
      </c>
    </row>
    <row r="649" spans="1:2">
      <c r="A649">
        <v>151.86181872166344</v>
      </c>
      <c r="B649">
        <f t="shared" si="10"/>
        <v>1.0487902851972735E-20</v>
      </c>
    </row>
    <row r="650" spans="1:2">
      <c r="A650">
        <v>88.252457316848449</v>
      </c>
      <c r="B650">
        <f t="shared" si="10"/>
        <v>1.0668601599615937E-204</v>
      </c>
    </row>
    <row r="651" spans="1:2">
      <c r="A651">
        <v>254.36922714987304</v>
      </c>
      <c r="B651">
        <f t="shared" si="10"/>
        <v>4.7863734559547309E-135</v>
      </c>
    </row>
    <row r="652" spans="1:2">
      <c r="A652">
        <v>123.55317539884709</v>
      </c>
      <c r="B652">
        <f t="shared" si="10"/>
        <v>1.7692052889715092E-78</v>
      </c>
    </row>
    <row r="653" spans="1:2">
      <c r="A653">
        <v>189.62507556323544</v>
      </c>
      <c r="B653">
        <f t="shared" si="10"/>
        <v>7.7369484303406238E-4</v>
      </c>
    </row>
    <row r="654" spans="1:2">
      <c r="A654">
        <v>174.58835191035178</v>
      </c>
      <c r="B654">
        <f t="shared" si="10"/>
        <v>2.6133239958209532E-2</v>
      </c>
    </row>
    <row r="655" spans="1:2">
      <c r="A655">
        <v>184.60409864899702</v>
      </c>
      <c r="B655">
        <f t="shared" si="10"/>
        <v>4.0958243775500974E-2</v>
      </c>
    </row>
    <row r="656" spans="1:2">
      <c r="A656">
        <v>192.48930175279384</v>
      </c>
      <c r="B656">
        <f t="shared" si="10"/>
        <v>2.2925652926979178E-5</v>
      </c>
    </row>
    <row r="657" spans="1:2">
      <c r="A657">
        <v>192.91586272600398</v>
      </c>
      <c r="B657">
        <f t="shared" si="10"/>
        <v>1.2556132390487548E-5</v>
      </c>
    </row>
    <row r="658" spans="1:2">
      <c r="A658">
        <v>155.91887336056971</v>
      </c>
      <c r="B658">
        <f t="shared" si="10"/>
        <v>1.3559769993520708E-15</v>
      </c>
    </row>
    <row r="659" spans="1:2">
      <c r="A659">
        <v>196.17928319319617</v>
      </c>
      <c r="B659">
        <f t="shared" si="10"/>
        <v>6.4262831998126572E-8</v>
      </c>
    </row>
    <row r="660" spans="1:2">
      <c r="A660">
        <v>240.94029686209979</v>
      </c>
      <c r="B660">
        <f t="shared" si="10"/>
        <v>3.3198745427016965E-91</v>
      </c>
    </row>
    <row r="661" spans="1:2">
      <c r="A661">
        <v>165.31556457237457</v>
      </c>
      <c r="B661">
        <f t="shared" si="10"/>
        <v>8.3390850598791614E-7</v>
      </c>
    </row>
    <row r="662" spans="1:2">
      <c r="A662">
        <v>112.58655194949824</v>
      </c>
      <c r="B662">
        <f t="shared" si="10"/>
        <v>2.9835621580666758E-111</v>
      </c>
    </row>
    <row r="663" spans="1:2">
      <c r="A663">
        <v>200.36111141023866</v>
      </c>
      <c r="B663">
        <f t="shared" si="10"/>
        <v>1.3217394751345064E-11</v>
      </c>
    </row>
    <row r="664" spans="1:2">
      <c r="A664">
        <v>173.36253267756547</v>
      </c>
      <c r="B664">
        <f t="shared" si="10"/>
        <v>1.1503489587769027E-2</v>
      </c>
    </row>
    <row r="665" spans="1:2">
      <c r="A665">
        <v>188.06065145297907</v>
      </c>
      <c r="B665">
        <f t="shared" si="10"/>
        <v>3.5985541230808497E-3</v>
      </c>
    </row>
    <row r="666" spans="1:2">
      <c r="A666">
        <v>172.85462536136038</v>
      </c>
      <c r="B666">
        <f t="shared" si="10"/>
        <v>7.796999438425308E-3</v>
      </c>
    </row>
    <row r="667" spans="1:2">
      <c r="A667">
        <v>180.57156967159244</v>
      </c>
      <c r="B667">
        <f t="shared" si="10"/>
        <v>0.13058898968931212</v>
      </c>
    </row>
    <row r="668" spans="1:2">
      <c r="A668">
        <v>188.84379119270307</v>
      </c>
      <c r="B668">
        <f t="shared" si="10"/>
        <v>1.7247077962520584E-3</v>
      </c>
    </row>
    <row r="669" spans="1:2">
      <c r="A669">
        <v>102.54854078055359</v>
      </c>
      <c r="B669">
        <f t="shared" si="10"/>
        <v>2.4526678587736131E-146</v>
      </c>
    </row>
    <row r="670" spans="1:2">
      <c r="A670">
        <v>213.02406412331038</v>
      </c>
      <c r="B670">
        <f t="shared" si="10"/>
        <v>6.4660440506065446E-28</v>
      </c>
    </row>
    <row r="671" spans="1:2">
      <c r="A671">
        <v>83.641401033382863</v>
      </c>
      <c r="B671">
        <f t="shared" si="10"/>
        <v>1.2609878101915379E-225</v>
      </c>
    </row>
    <row r="672" spans="1:2">
      <c r="A672">
        <v>150.07254705749801</v>
      </c>
      <c r="B672">
        <f t="shared" si="10"/>
        <v>3.2655801968869171E-23</v>
      </c>
    </row>
    <row r="673" spans="1:2">
      <c r="A673">
        <v>177.55874000584299</v>
      </c>
      <c r="B673">
        <f t="shared" si="10"/>
        <v>9.5498182408965862E-2</v>
      </c>
    </row>
    <row r="674" spans="1:2">
      <c r="A674">
        <v>200.01931761697051</v>
      </c>
      <c r="B674">
        <f t="shared" si="10"/>
        <v>2.8454300311007138E-11</v>
      </c>
    </row>
    <row r="675" spans="1:2">
      <c r="A675">
        <v>169.29637513356283</v>
      </c>
      <c r="B675">
        <f t="shared" si="10"/>
        <v>2.2885620650176764E-4</v>
      </c>
    </row>
    <row r="676" spans="1:2">
      <c r="A676">
        <v>260.02044978638878</v>
      </c>
      <c r="B676">
        <f t="shared" si="10"/>
        <v>4.2561671176966936E-156</v>
      </c>
    </row>
    <row r="677" spans="1:2">
      <c r="A677">
        <v>173.27991076825128</v>
      </c>
      <c r="B677">
        <f t="shared" si="10"/>
        <v>1.0819367663879535E-2</v>
      </c>
    </row>
    <row r="678" spans="1:2">
      <c r="A678">
        <v>191.72686097561382</v>
      </c>
      <c r="B678">
        <f t="shared" si="10"/>
        <v>6.3943532153466279E-5</v>
      </c>
    </row>
    <row r="679" spans="1:2">
      <c r="A679">
        <v>277.54696293384768</v>
      </c>
      <c r="B679">
        <f t="shared" si="10"/>
        <v>3.4754293117571481E-231</v>
      </c>
    </row>
    <row r="680" spans="1:2">
      <c r="A680">
        <v>181.48081653605914</v>
      </c>
      <c r="B680">
        <f t="shared" si="10"/>
        <v>0.11772851534825117</v>
      </c>
    </row>
    <row r="681" spans="1:2">
      <c r="A681">
        <v>308.73293599113822</v>
      </c>
      <c r="B681">
        <f t="shared" si="10"/>
        <v>0</v>
      </c>
    </row>
    <row r="682" spans="1:2">
      <c r="A682">
        <v>152.29238033469301</v>
      </c>
      <c r="B682">
        <f t="shared" si="10"/>
        <v>3.9887342648231088E-20</v>
      </c>
    </row>
    <row r="683" spans="1:2">
      <c r="A683">
        <v>180.41160205910273</v>
      </c>
      <c r="B683">
        <f t="shared" si="10"/>
        <v>0.13173501501674431</v>
      </c>
    </row>
    <row r="684" spans="1:2">
      <c r="A684">
        <v>43.930934225209057</v>
      </c>
      <c r="B684">
        <f t="shared" si="10"/>
        <v>0</v>
      </c>
    </row>
    <row r="685" spans="1:2">
      <c r="A685">
        <v>146.33339833351783</v>
      </c>
      <c r="B685">
        <f t="shared" si="10"/>
        <v>5.9806198778218366E-29</v>
      </c>
    </row>
    <row r="686" spans="1:2">
      <c r="A686">
        <v>155.91011833719676</v>
      </c>
      <c r="B686">
        <f t="shared" si="10"/>
        <v>1.3245758851098085E-15</v>
      </c>
    </row>
    <row r="687" spans="1:2">
      <c r="A687">
        <v>267.95516805548687</v>
      </c>
      <c r="B687">
        <f t="shared" si="10"/>
        <v>2.9578704542702433E-188</v>
      </c>
    </row>
    <row r="688" spans="1:2">
      <c r="A688">
        <v>139.14163946508779</v>
      </c>
      <c r="B688">
        <f t="shared" si="10"/>
        <v>7.0024921424909292E-42</v>
      </c>
    </row>
    <row r="689" spans="1:2">
      <c r="A689">
        <v>172.78765812960046</v>
      </c>
      <c r="B689">
        <f t="shared" si="10"/>
        <v>7.3914394425048796E-3</v>
      </c>
    </row>
    <row r="690" spans="1:2">
      <c r="A690">
        <v>212.47742597523029</v>
      </c>
      <c r="B690">
        <f t="shared" si="10"/>
        <v>4.7264771418960905E-27</v>
      </c>
    </row>
    <row r="691" spans="1:2">
      <c r="A691">
        <v>175.72488150079153</v>
      </c>
      <c r="B691">
        <f t="shared" si="10"/>
        <v>4.8174781040535596E-2</v>
      </c>
    </row>
    <row r="692" spans="1:2">
      <c r="A692">
        <v>136.47721334535163</v>
      </c>
      <c r="B692">
        <f t="shared" si="10"/>
        <v>2.6347392089994511E-47</v>
      </c>
    </row>
    <row r="693" spans="1:2">
      <c r="A693">
        <v>181.13345663521613</v>
      </c>
      <c r="B693">
        <f t="shared" si="10"/>
        <v>0.12382024845480158</v>
      </c>
    </row>
    <row r="694" spans="1:2">
      <c r="A694">
        <v>224.89170123633812</v>
      </c>
      <c r="B694">
        <f t="shared" si="10"/>
        <v>3.1662440907771939E-50</v>
      </c>
    </row>
    <row r="695" spans="1:2">
      <c r="A695">
        <v>174.10549207823351</v>
      </c>
      <c r="B695">
        <f t="shared" si="10"/>
        <v>1.9296317119924765E-2</v>
      </c>
    </row>
    <row r="696" spans="1:2">
      <c r="A696">
        <v>191.39057530963328</v>
      </c>
      <c r="B696">
        <f t="shared" si="10"/>
        <v>9.8483866463332993E-5</v>
      </c>
    </row>
    <row r="697" spans="1:2">
      <c r="A697">
        <v>161.76386611703492</v>
      </c>
      <c r="B697">
        <f t="shared" si="10"/>
        <v>1.2590399866693359E-9</v>
      </c>
    </row>
    <row r="698" spans="1:2">
      <c r="A698">
        <v>249.39880904610618</v>
      </c>
      <c r="B698">
        <f t="shared" si="10"/>
        <v>8.3404576992775594E-118</v>
      </c>
    </row>
    <row r="699" spans="1:2">
      <c r="A699">
        <v>273.28378837381024</v>
      </c>
      <c r="B699">
        <f t="shared" si="10"/>
        <v>1.4783841839614987E-211</v>
      </c>
    </row>
    <row r="700" spans="1:2">
      <c r="A700">
        <v>140.31921909889206</v>
      </c>
      <c r="B700">
        <f t="shared" si="10"/>
        <v>1.3599790690745916E-39</v>
      </c>
    </row>
    <row r="701" spans="1:2">
      <c r="A701">
        <v>111.39053458435228</v>
      </c>
      <c r="B701">
        <f t="shared" si="10"/>
        <v>3.5443690861863931E-115</v>
      </c>
    </row>
    <row r="702" spans="1:2">
      <c r="A702">
        <v>181.66032350534806</v>
      </c>
      <c r="B702">
        <f t="shared" si="10"/>
        <v>0.11409779067730691</v>
      </c>
    </row>
    <row r="703" spans="1:2">
      <c r="A703">
        <v>239.72282679067575</v>
      </c>
      <c r="B703">
        <f t="shared" si="10"/>
        <v>1.1628868870975244E-87</v>
      </c>
    </row>
    <row r="704" spans="1:2">
      <c r="A704">
        <v>121.5744241559878</v>
      </c>
      <c r="B704">
        <f t="shared" si="10"/>
        <v>5.801092627289897E-84</v>
      </c>
    </row>
    <row r="705" spans="1:2">
      <c r="A705">
        <v>107.46863199499785</v>
      </c>
      <c r="B705">
        <f t="shared" si="10"/>
        <v>1.5631622010658067E-128</v>
      </c>
    </row>
    <row r="706" spans="1:2">
      <c r="A706">
        <v>175.29408796661301</v>
      </c>
      <c r="B706">
        <f t="shared" ref="B706:B769" si="11">_xlfn.NORM.DIST(A706,180,3,FALSE)</f>
        <v>3.8857180962331379E-2</v>
      </c>
    </row>
    <row r="707" spans="1:2">
      <c r="A707">
        <v>124.28163972770562</v>
      </c>
      <c r="B707">
        <f t="shared" si="11"/>
        <v>1.6565088364674577E-76</v>
      </c>
    </row>
    <row r="708" spans="1:2">
      <c r="A708">
        <v>175.42726868639875</v>
      </c>
      <c r="B708">
        <f t="shared" si="11"/>
        <v>4.1618505832288377E-2</v>
      </c>
    </row>
    <row r="709" spans="1:2">
      <c r="A709">
        <v>167.8922665175196</v>
      </c>
      <c r="B709">
        <f t="shared" si="11"/>
        <v>3.8616138581107016E-5</v>
      </c>
    </row>
    <row r="710" spans="1:2">
      <c r="A710">
        <v>167.29350409121253</v>
      </c>
      <c r="B710">
        <f t="shared" si="11"/>
        <v>1.6915585014851862E-5</v>
      </c>
    </row>
    <row r="711" spans="1:2">
      <c r="A711">
        <v>204.39126319586649</v>
      </c>
      <c r="B711">
        <f t="shared" si="11"/>
        <v>5.8822380873207247E-16</v>
      </c>
    </row>
    <row r="712" spans="1:2">
      <c r="A712">
        <v>158.42466541442263</v>
      </c>
      <c r="B712">
        <f t="shared" si="11"/>
        <v>7.808544498279126E-13</v>
      </c>
    </row>
    <row r="713" spans="1:2">
      <c r="A713">
        <v>176.15544311382109</v>
      </c>
      <c r="B713">
        <f t="shared" si="11"/>
        <v>5.8501888282496591E-2</v>
      </c>
    </row>
    <row r="714" spans="1:2">
      <c r="A714">
        <v>184.27900317845342</v>
      </c>
      <c r="B714">
        <f t="shared" si="11"/>
        <v>4.8085927033757657E-2</v>
      </c>
    </row>
    <row r="715" spans="1:2">
      <c r="A715">
        <v>143.13717701923451</v>
      </c>
      <c r="B715">
        <f t="shared" si="11"/>
        <v>2.1764417831774153E-34</v>
      </c>
    </row>
    <row r="716" spans="1:2">
      <c r="A716">
        <v>113.08796547353268</v>
      </c>
      <c r="B716">
        <f t="shared" si="11"/>
        <v>1.2582975060776141E-109</v>
      </c>
    </row>
    <row r="717" spans="1:2">
      <c r="A717">
        <v>137.43539557224722</v>
      </c>
      <c r="B717">
        <f t="shared" si="11"/>
        <v>2.5760257446779553E-45</v>
      </c>
    </row>
    <row r="718" spans="1:2">
      <c r="A718">
        <v>190.44851160258986</v>
      </c>
      <c r="B718">
        <f t="shared" si="11"/>
        <v>3.0885819392729015E-4</v>
      </c>
    </row>
    <row r="719" spans="1:2">
      <c r="A719">
        <v>187.38181824999629</v>
      </c>
      <c r="B719">
        <f t="shared" si="11"/>
        <v>6.4424783848013815E-3</v>
      </c>
    </row>
    <row r="720" spans="1:2">
      <c r="A720">
        <v>124.33822848804994</v>
      </c>
      <c r="B720">
        <f t="shared" si="11"/>
        <v>2.3510719314560367E-76</v>
      </c>
    </row>
    <row r="721" spans="1:2">
      <c r="A721">
        <v>226.07044047588715</v>
      </c>
      <c r="B721">
        <f t="shared" si="11"/>
        <v>8.1956112153729391E-53</v>
      </c>
    </row>
    <row r="722" spans="1:2">
      <c r="A722">
        <v>133.4877497353591</v>
      </c>
      <c r="B722">
        <f t="shared" si="11"/>
        <v>8.4464212306843056E-54</v>
      </c>
    </row>
    <row r="723" spans="1:2">
      <c r="A723">
        <v>167.61117808498966</v>
      </c>
      <c r="B723">
        <f t="shared" si="11"/>
        <v>2.6341127191933818E-5</v>
      </c>
    </row>
    <row r="724" spans="1:2">
      <c r="A724">
        <v>210.56941068280139</v>
      </c>
      <c r="B724">
        <f t="shared" si="11"/>
        <v>3.775161279273599E-24</v>
      </c>
    </row>
    <row r="725" spans="1:2">
      <c r="A725">
        <v>177.06648736719217</v>
      </c>
      <c r="B725">
        <f t="shared" si="11"/>
        <v>8.2444169062891648E-2</v>
      </c>
    </row>
    <row r="726" spans="1:2">
      <c r="A726">
        <v>180.96177700470435</v>
      </c>
      <c r="B726">
        <f t="shared" si="11"/>
        <v>0.1263195407724565</v>
      </c>
    </row>
    <row r="727" spans="1:2">
      <c r="A727">
        <v>216.33288315540995</v>
      </c>
      <c r="B727">
        <f t="shared" si="11"/>
        <v>1.8777391019430152E-33</v>
      </c>
    </row>
    <row r="728" spans="1:2">
      <c r="A728">
        <v>235.01517534867162</v>
      </c>
      <c r="B728">
        <f t="shared" si="11"/>
        <v>1.2528731932679401E-74</v>
      </c>
    </row>
    <row r="729" spans="1:2">
      <c r="A729">
        <v>221.12240276299417</v>
      </c>
      <c r="B729">
        <f t="shared" si="11"/>
        <v>2.1036822265024335E-42</v>
      </c>
    </row>
    <row r="730" spans="1:2">
      <c r="A730">
        <v>168.34526650171028</v>
      </c>
      <c r="B730">
        <f t="shared" si="11"/>
        <v>7.0224155821238803E-5</v>
      </c>
    </row>
    <row r="731" spans="1:2">
      <c r="A731">
        <v>189.52187065195176</v>
      </c>
      <c r="B731">
        <f t="shared" si="11"/>
        <v>8.634695084625614E-4</v>
      </c>
    </row>
    <row r="732" spans="1:2">
      <c r="A732">
        <v>213.51631676196121</v>
      </c>
      <c r="B732">
        <f t="shared" si="11"/>
        <v>1.0479754445407549E-28</v>
      </c>
    </row>
    <row r="733" spans="1:2">
      <c r="A733">
        <v>185.19590344083554</v>
      </c>
      <c r="B733">
        <f t="shared" si="11"/>
        <v>2.967628385492023E-2</v>
      </c>
    </row>
    <row r="734" spans="1:2">
      <c r="A734">
        <v>229.76482841811958</v>
      </c>
      <c r="B734">
        <f t="shared" si="11"/>
        <v>2.3506390155788195E-61</v>
      </c>
    </row>
    <row r="735" spans="1:2">
      <c r="A735">
        <v>191.1387089418713</v>
      </c>
      <c r="B735">
        <f t="shared" si="11"/>
        <v>1.3498119390524348E-4</v>
      </c>
    </row>
    <row r="736" spans="1:2">
      <c r="A736">
        <v>237.81318805020419</v>
      </c>
      <c r="B736">
        <f t="shared" si="11"/>
        <v>3.0267769177349147E-82</v>
      </c>
    </row>
    <row r="737" spans="1:2">
      <c r="A737">
        <v>188.63001787365647</v>
      </c>
      <c r="B737">
        <f t="shared" si="11"/>
        <v>2.1224726697666994E-3</v>
      </c>
    </row>
    <row r="738" spans="1:2">
      <c r="A738">
        <v>228.81267614109674</v>
      </c>
      <c r="B738">
        <f t="shared" si="11"/>
        <v>4.3232423368878835E-59</v>
      </c>
    </row>
    <row r="739" spans="1:2">
      <c r="A739">
        <v>177.19932020525448</v>
      </c>
      <c r="B739">
        <f t="shared" si="11"/>
        <v>8.6007747910825369E-2</v>
      </c>
    </row>
    <row r="740" spans="1:2">
      <c r="A740">
        <v>146.05149817696656</v>
      </c>
      <c r="B740">
        <f t="shared" si="11"/>
        <v>2.0742424122410263E-29</v>
      </c>
    </row>
    <row r="741" spans="1:2">
      <c r="A741">
        <v>134.47840092310798</v>
      </c>
      <c r="B741">
        <f t="shared" si="11"/>
        <v>1.3380037721855339E-51</v>
      </c>
    </row>
    <row r="742" spans="1:2">
      <c r="A742">
        <v>242.83845550569822</v>
      </c>
      <c r="B742">
        <f t="shared" si="11"/>
        <v>7.1175591186820242E-97</v>
      </c>
    </row>
    <row r="743" spans="1:2">
      <c r="A743">
        <v>255.81084901175927</v>
      </c>
      <c r="B743">
        <f t="shared" si="11"/>
        <v>2.8598256121377492E-140</v>
      </c>
    </row>
    <row r="744" spans="1:2">
      <c r="A744">
        <v>229.86548219676479</v>
      </c>
      <c r="B744">
        <f t="shared" si="11"/>
        <v>1.3465783385843419E-61</v>
      </c>
    </row>
    <row r="745" spans="1:2">
      <c r="A745">
        <v>104.94614161842037</v>
      </c>
      <c r="B745">
        <f t="shared" si="11"/>
        <v>1.6284455677707508E-137</v>
      </c>
    </row>
    <row r="746" spans="1:2">
      <c r="A746">
        <v>262.70818398159463</v>
      </c>
      <c r="B746">
        <f t="shared" si="11"/>
        <v>1.19221585787068E-166</v>
      </c>
    </row>
    <row r="747" spans="1:2">
      <c r="A747">
        <v>222.49827497915248</v>
      </c>
      <c r="B747">
        <f t="shared" si="11"/>
        <v>3.5243707408700259E-45</v>
      </c>
    </row>
    <row r="748" spans="1:2">
      <c r="A748">
        <v>197.18361772873322</v>
      </c>
      <c r="B748">
        <f t="shared" si="11"/>
        <v>9.9886843793293616E-9</v>
      </c>
    </row>
    <row r="749" spans="1:2">
      <c r="A749">
        <v>303.88300092425197</v>
      </c>
      <c r="B749">
        <f t="shared" si="11"/>
        <v>0</v>
      </c>
    </row>
    <row r="750" spans="1:2">
      <c r="A750">
        <v>217.65761675822432</v>
      </c>
      <c r="B750">
        <f t="shared" si="11"/>
        <v>8.1043087467152115E-36</v>
      </c>
    </row>
    <row r="751" spans="1:2">
      <c r="A751">
        <v>68.6797038721852</v>
      </c>
      <c r="B751">
        <f t="shared" si="11"/>
        <v>1.3525054264260301E-300</v>
      </c>
    </row>
    <row r="752" spans="1:2">
      <c r="A752">
        <v>191.33456635216135</v>
      </c>
      <c r="B752">
        <f t="shared" si="11"/>
        <v>1.0569995763971901E-4</v>
      </c>
    </row>
    <row r="753" spans="1:2">
      <c r="A753">
        <v>157.5252751987864</v>
      </c>
      <c r="B753">
        <f t="shared" si="11"/>
        <v>8.6433737432293561E-14</v>
      </c>
    </row>
    <row r="754" spans="1:2">
      <c r="A754">
        <v>103.05157775263069</v>
      </c>
      <c r="B754">
        <f t="shared" si="11"/>
        <v>1.834812352331131E-144</v>
      </c>
    </row>
    <row r="755" spans="1:2">
      <c r="A755">
        <v>171.28289573491202</v>
      </c>
      <c r="B755">
        <f t="shared" si="11"/>
        <v>1.9516088449186052E-3</v>
      </c>
    </row>
    <row r="756" spans="1:2">
      <c r="A756">
        <v>211.9249897984264</v>
      </c>
      <c r="B756">
        <f t="shared" si="11"/>
        <v>3.4115374711653724E-26</v>
      </c>
    </row>
    <row r="757" spans="1:2">
      <c r="A757">
        <v>214.3340707331663</v>
      </c>
      <c r="B757">
        <f t="shared" si="11"/>
        <v>4.8044115701943053E-30</v>
      </c>
    </row>
    <row r="758" spans="1:2">
      <c r="A758">
        <v>100.2986737145693</v>
      </c>
      <c r="B758">
        <f t="shared" si="11"/>
        <v>7.2246920574020221E-155</v>
      </c>
    </row>
    <row r="759" spans="1:2">
      <c r="A759">
        <v>137.62858588932431</v>
      </c>
      <c r="B759">
        <f t="shared" si="11"/>
        <v>6.409932309444713E-45</v>
      </c>
    </row>
    <row r="760" spans="1:2">
      <c r="A760">
        <v>198.1738050741842</v>
      </c>
      <c r="B760">
        <f t="shared" si="11"/>
        <v>1.4282167429256309E-9</v>
      </c>
    </row>
    <row r="761" spans="1:2">
      <c r="A761">
        <v>276.0121087700827</v>
      </c>
      <c r="B761">
        <f t="shared" si="11"/>
        <v>5.1158402051423855E-224</v>
      </c>
    </row>
    <row r="762" spans="1:2">
      <c r="A762">
        <v>228.33978891838342</v>
      </c>
      <c r="B762">
        <f t="shared" si="11"/>
        <v>5.5498048033216559E-58</v>
      </c>
    </row>
    <row r="763" spans="1:2">
      <c r="A763">
        <v>243.48516762955114</v>
      </c>
      <c r="B763">
        <f t="shared" si="11"/>
        <v>7.6074108741242758E-99</v>
      </c>
    </row>
    <row r="764" spans="1:2">
      <c r="A764">
        <v>206.79408225958468</v>
      </c>
      <c r="B764">
        <f t="shared" si="11"/>
        <v>6.3405371774166289E-19</v>
      </c>
    </row>
    <row r="765" spans="1:2">
      <c r="A765">
        <v>59.99100994784385</v>
      </c>
      <c r="B765">
        <f t="shared" si="11"/>
        <v>0</v>
      </c>
    </row>
    <row r="766" spans="1:2">
      <c r="A766">
        <v>134.35038044888643</v>
      </c>
      <c r="B766">
        <f t="shared" si="11"/>
        <v>6.9959506622410549E-52</v>
      </c>
    </row>
    <row r="767" spans="1:2">
      <c r="A767">
        <v>276.4986793405842</v>
      </c>
      <c r="B767">
        <f t="shared" si="11"/>
        <v>2.81121923133857E-226</v>
      </c>
    </row>
    <row r="768" spans="1:2">
      <c r="A768">
        <v>154.21291936916532</v>
      </c>
      <c r="B768">
        <f t="shared" si="11"/>
        <v>1.2013212721336947E-17</v>
      </c>
    </row>
    <row r="769" spans="1:2">
      <c r="A769">
        <v>227.91954779648222</v>
      </c>
      <c r="B769">
        <f t="shared" si="11"/>
        <v>5.2515239519664991E-57</v>
      </c>
    </row>
    <row r="770" spans="1:2">
      <c r="A770">
        <v>163.94780959642958</v>
      </c>
      <c r="B770">
        <f t="shared" ref="B770:B833" si="12">_xlfn.NORM.DIST(A770,180,3,FALSE)</f>
        <v>8.0685471559334976E-8</v>
      </c>
    </row>
    <row r="771" spans="1:2">
      <c r="A771">
        <v>227.70165787704173</v>
      </c>
      <c r="B771">
        <f t="shared" si="12"/>
        <v>1.6710087479782815E-56</v>
      </c>
    </row>
    <row r="772" spans="1:2">
      <c r="A772">
        <v>166.99548541480908</v>
      </c>
      <c r="B772">
        <f t="shared" si="12"/>
        <v>1.1051306401992133E-5</v>
      </c>
    </row>
    <row r="773" spans="1:2">
      <c r="A773">
        <v>216.19726726356021</v>
      </c>
      <c r="B773">
        <f t="shared" si="12"/>
        <v>3.2430890401821687E-33</v>
      </c>
    </row>
    <row r="774" spans="1:2">
      <c r="A774">
        <v>165.43343849632947</v>
      </c>
      <c r="B774">
        <f t="shared" si="12"/>
        <v>1.0099694341633187E-6</v>
      </c>
    </row>
    <row r="775" spans="1:2">
      <c r="A775">
        <v>284.75228918949142</v>
      </c>
      <c r="B775">
        <f t="shared" si="12"/>
        <v>2.3552207168224402E-266</v>
      </c>
    </row>
    <row r="776" spans="1:2">
      <c r="A776">
        <v>175.66226279057446</v>
      </c>
      <c r="B776">
        <f t="shared" si="12"/>
        <v>4.6752751907305011E-2</v>
      </c>
    </row>
    <row r="777" spans="1:2">
      <c r="A777">
        <v>203.87628228461836</v>
      </c>
      <c r="B777">
        <f t="shared" si="12"/>
        <v>2.3403234430140177E-15</v>
      </c>
    </row>
    <row r="778" spans="1:2">
      <c r="A778">
        <v>123.43060507162591</v>
      </c>
      <c r="B778">
        <f t="shared" si="12"/>
        <v>8.1950951818090828E-79</v>
      </c>
    </row>
    <row r="779" spans="1:2">
      <c r="A779">
        <v>199.35103682626504</v>
      </c>
      <c r="B779">
        <f t="shared" si="12"/>
        <v>1.2273052003926038E-10</v>
      </c>
    </row>
    <row r="780" spans="1:2">
      <c r="A780">
        <v>179.53378051031905</v>
      </c>
      <c r="B780">
        <f t="shared" si="12"/>
        <v>0.13138459576045891</v>
      </c>
    </row>
    <row r="781" spans="1:2">
      <c r="A781">
        <v>142.75102830622927</v>
      </c>
      <c r="B781">
        <f t="shared" si="12"/>
        <v>4.438772453782645E-35</v>
      </c>
    </row>
    <row r="782" spans="1:2">
      <c r="A782">
        <v>155.34162162082794</v>
      </c>
      <c r="B782">
        <f t="shared" si="12"/>
        <v>2.8407092616435449E-16</v>
      </c>
    </row>
    <row r="783" spans="1:2">
      <c r="A783">
        <v>151.60705333953956</v>
      </c>
      <c r="B783">
        <f t="shared" si="12"/>
        <v>4.711949283446413E-21</v>
      </c>
    </row>
    <row r="784" spans="1:2">
      <c r="A784">
        <v>256.04717666254146</v>
      </c>
      <c r="B784">
        <f t="shared" si="12"/>
        <v>3.8944561777284014E-141</v>
      </c>
    </row>
    <row r="785" spans="1:2">
      <c r="A785">
        <v>121.16647485498106</v>
      </c>
      <c r="B785">
        <f t="shared" si="12"/>
        <v>4.0677446032141072E-85</v>
      </c>
    </row>
    <row r="786" spans="1:2">
      <c r="A786">
        <v>140.05465504822496</v>
      </c>
      <c r="B786">
        <f t="shared" si="12"/>
        <v>4.2194693779377661E-40</v>
      </c>
    </row>
    <row r="787" spans="1:2">
      <c r="A787">
        <v>157.21531258321193</v>
      </c>
      <c r="B787">
        <f t="shared" si="12"/>
        <v>3.9646569472884102E-14</v>
      </c>
    </row>
    <row r="788" spans="1:2">
      <c r="A788">
        <v>125.62968140598969</v>
      </c>
      <c r="B788">
        <f t="shared" si="12"/>
        <v>6.3068146778399579E-73</v>
      </c>
    </row>
    <row r="789" spans="1:2">
      <c r="A789">
        <v>225.89476020555594</v>
      </c>
      <c r="B789">
        <f t="shared" si="12"/>
        <v>2.0109262567538645E-52</v>
      </c>
    </row>
    <row r="790" spans="1:2">
      <c r="A790">
        <v>145.08125605032546</v>
      </c>
      <c r="B790">
        <f t="shared" si="12"/>
        <v>5.0665517021295796E-31</v>
      </c>
    </row>
    <row r="791" spans="1:2">
      <c r="A791">
        <v>204.29066739750851</v>
      </c>
      <c r="B791">
        <f t="shared" si="12"/>
        <v>7.7214630012068261E-16</v>
      </c>
    </row>
    <row r="792" spans="1:2">
      <c r="A792">
        <v>174.94133589905687</v>
      </c>
      <c r="B792">
        <f t="shared" si="12"/>
        <v>3.2089639077965824E-2</v>
      </c>
    </row>
    <row r="793" spans="1:2">
      <c r="A793">
        <v>186.46433818474179</v>
      </c>
      <c r="B793">
        <f t="shared" si="12"/>
        <v>1.3048423693938648E-2</v>
      </c>
    </row>
    <row r="794" spans="1:2">
      <c r="A794">
        <v>176.21800384375092</v>
      </c>
      <c r="B794">
        <f t="shared" si="12"/>
        <v>6.0073322038171076E-2</v>
      </c>
    </row>
    <row r="795" spans="1:2">
      <c r="A795">
        <v>148.93416209786665</v>
      </c>
      <c r="B795">
        <f t="shared" si="12"/>
        <v>6.897588136824919E-25</v>
      </c>
    </row>
    <row r="796" spans="1:2">
      <c r="A796">
        <v>152.54070990493346</v>
      </c>
      <c r="B796">
        <f t="shared" si="12"/>
        <v>8.5382959744651752E-20</v>
      </c>
    </row>
    <row r="797" spans="1:2">
      <c r="A797">
        <v>119.54302681231638</v>
      </c>
      <c r="B797">
        <f t="shared" si="12"/>
        <v>8.6453211657529646E-90</v>
      </c>
    </row>
    <row r="798" spans="1:2">
      <c r="A798">
        <v>261.96139788196888</v>
      </c>
      <c r="B798">
        <f t="shared" si="12"/>
        <v>1.10504845254681E-163</v>
      </c>
    </row>
    <row r="799" spans="1:2">
      <c r="A799">
        <v>123.25701209163526</v>
      </c>
      <c r="B799">
        <f t="shared" si="12"/>
        <v>2.7476473529371295E-79</v>
      </c>
    </row>
    <row r="800" spans="1:2">
      <c r="A800">
        <v>164.23863871721551</v>
      </c>
      <c r="B800">
        <f t="shared" si="12"/>
        <v>1.3490564378711525E-7</v>
      </c>
    </row>
    <row r="801" spans="1:2">
      <c r="A801">
        <v>147.53208279187675</v>
      </c>
      <c r="B801">
        <f t="shared" si="12"/>
        <v>4.8914484980409708E-27</v>
      </c>
    </row>
    <row r="802" spans="1:2">
      <c r="A802">
        <v>122.06795236095786</v>
      </c>
      <c r="B802">
        <f t="shared" si="12"/>
        <v>1.4094458327779101E-82</v>
      </c>
    </row>
    <row r="803" spans="1:2">
      <c r="A803">
        <v>159.77404063931317</v>
      </c>
      <c r="B803">
        <f t="shared" si="12"/>
        <v>1.7926492095387509E-11</v>
      </c>
    </row>
    <row r="804" spans="1:2">
      <c r="A804">
        <v>199.95611910388106</v>
      </c>
      <c r="B804">
        <f t="shared" si="12"/>
        <v>3.2741854063661964E-11</v>
      </c>
    </row>
    <row r="805" spans="1:2">
      <c r="A805">
        <v>124.06850419181865</v>
      </c>
      <c r="B805">
        <f t="shared" si="12"/>
        <v>4.4161430792171192E-77</v>
      </c>
    </row>
    <row r="806" spans="1:2">
      <c r="A806">
        <v>121.54427440662403</v>
      </c>
      <c r="B806">
        <f t="shared" si="12"/>
        <v>4.7696442976713005E-84</v>
      </c>
    </row>
    <row r="807" spans="1:2">
      <c r="A807">
        <v>163.83300862769829</v>
      </c>
      <c r="B807">
        <f t="shared" si="12"/>
        <v>6.569810049598254E-8</v>
      </c>
    </row>
    <row r="808" spans="1:2">
      <c r="A808">
        <v>230.39031975684338</v>
      </c>
      <c r="B808">
        <f t="shared" si="12"/>
        <v>7.2392252606818738E-63</v>
      </c>
    </row>
    <row r="809" spans="1:2">
      <c r="A809">
        <v>208.80843339880812</v>
      </c>
      <c r="B809">
        <f t="shared" si="12"/>
        <v>1.2582794898346474E-21</v>
      </c>
    </row>
    <row r="810" spans="1:2">
      <c r="A810">
        <v>113.46437349828193</v>
      </c>
      <c r="B810">
        <f t="shared" si="12"/>
        <v>2.049862852057699E-108</v>
      </c>
    </row>
    <row r="811" spans="1:2">
      <c r="A811">
        <v>78.102196311810985</v>
      </c>
      <c r="B811">
        <f t="shared" si="12"/>
        <v>4.0210266387893176E-252</v>
      </c>
    </row>
    <row r="812" spans="1:2">
      <c r="A812">
        <v>141.54863310948713</v>
      </c>
      <c r="B812">
        <f t="shared" si="12"/>
        <v>2.8257833914411159E-37</v>
      </c>
    </row>
    <row r="813" spans="1:2">
      <c r="A813">
        <v>187.76448814576725</v>
      </c>
      <c r="B813">
        <f t="shared" si="12"/>
        <v>4.6688432213500344E-3</v>
      </c>
    </row>
    <row r="814" spans="1:2">
      <c r="A814">
        <v>186.5233621171501</v>
      </c>
      <c r="B814">
        <f t="shared" si="12"/>
        <v>1.2504383628850885E-2</v>
      </c>
    </row>
    <row r="815" spans="1:2">
      <c r="A815">
        <v>195.84322944836458</v>
      </c>
      <c r="B815">
        <f t="shared" si="12"/>
        <v>1.1684293611215161E-7</v>
      </c>
    </row>
    <row r="816" spans="1:2">
      <c r="A816">
        <v>206.08904196677031</v>
      </c>
      <c r="B816">
        <f t="shared" si="12"/>
        <v>5.031672719101617E-18</v>
      </c>
    </row>
    <row r="817" spans="1:2">
      <c r="A817">
        <v>238.35797082909266</v>
      </c>
      <c r="B817">
        <f t="shared" si="12"/>
        <v>8.9949734701919744E-84</v>
      </c>
    </row>
    <row r="818" spans="1:2">
      <c r="A818">
        <v>236.19565399683779</v>
      </c>
      <c r="B818">
        <f t="shared" si="12"/>
        <v>8.519305886114873E-78</v>
      </c>
    </row>
    <row r="819" spans="1:2">
      <c r="A819">
        <v>199.38454943228862</v>
      </c>
      <c r="B819">
        <f t="shared" si="12"/>
        <v>1.1419102455101694E-10</v>
      </c>
    </row>
    <row r="820" spans="1:2">
      <c r="A820">
        <v>183.66464405487932</v>
      </c>
      <c r="B820">
        <f t="shared" si="12"/>
        <v>6.3061767123264723E-2</v>
      </c>
    </row>
    <row r="821" spans="1:2">
      <c r="A821">
        <v>136.48846152107581</v>
      </c>
      <c r="B821">
        <f t="shared" si="12"/>
        <v>2.7820048520176563E-47</v>
      </c>
    </row>
    <row r="822" spans="1:2">
      <c r="A822">
        <v>215.75690698198741</v>
      </c>
      <c r="B822">
        <f t="shared" si="12"/>
        <v>1.8856285508026824E-32</v>
      </c>
    </row>
    <row r="823" spans="1:2">
      <c r="A823">
        <v>165.57560616063711</v>
      </c>
      <c r="B823">
        <f t="shared" si="12"/>
        <v>1.2698471441063152E-6</v>
      </c>
    </row>
    <row r="824" spans="1:2">
      <c r="A824">
        <v>66.7881549813319</v>
      </c>
      <c r="B824">
        <f t="shared" si="12"/>
        <v>0</v>
      </c>
    </row>
    <row r="825" spans="1:2">
      <c r="A825">
        <v>208.49325255738222</v>
      </c>
      <c r="B825">
        <f t="shared" si="12"/>
        <v>3.4318535310870418E-21</v>
      </c>
    </row>
    <row r="826" spans="1:2">
      <c r="A826">
        <v>92.524212959397119</v>
      </c>
      <c r="B826">
        <f t="shared" si="12"/>
        <v>3.1626979794842944E-186</v>
      </c>
    </row>
    <row r="827" spans="1:2">
      <c r="A827">
        <v>229.84031875210349</v>
      </c>
      <c r="B827">
        <f t="shared" si="12"/>
        <v>1.5479824603527774E-61</v>
      </c>
    </row>
    <row r="828" spans="1:2">
      <c r="A828">
        <v>166.34146777476417</v>
      </c>
      <c r="B828">
        <f t="shared" si="12"/>
        <v>4.1944622781841509E-6</v>
      </c>
    </row>
    <row r="829" spans="1:2">
      <c r="A829">
        <v>182.54672613664297</v>
      </c>
      <c r="B829">
        <f t="shared" si="12"/>
        <v>9.2747565788263098E-2</v>
      </c>
    </row>
    <row r="830" spans="1:2">
      <c r="A830">
        <v>167.93238887628831</v>
      </c>
      <c r="B830">
        <f t="shared" si="12"/>
        <v>4.075414743397348E-5</v>
      </c>
    </row>
    <row r="831" spans="1:2">
      <c r="A831">
        <v>174.250790678052</v>
      </c>
      <c r="B831">
        <f t="shared" si="12"/>
        <v>2.1197940320063242E-2</v>
      </c>
    </row>
    <row r="832" spans="1:2">
      <c r="A832">
        <v>135.50349240147625</v>
      </c>
      <c r="B832">
        <f t="shared" si="12"/>
        <v>2.2535283723548414E-49</v>
      </c>
    </row>
    <row r="833" spans="1:2">
      <c r="A833">
        <v>225.46350282907952</v>
      </c>
      <c r="B833">
        <f t="shared" si="12"/>
        <v>1.7947029211903878E-51</v>
      </c>
    </row>
    <row r="834" spans="1:2">
      <c r="A834">
        <v>182.45685669142404</v>
      </c>
      <c r="B834">
        <f t="shared" ref="B834:B897" si="13">_xlfn.NORM.DIST(A834,180,3,FALSE)</f>
        <v>9.5093734034938399E-2</v>
      </c>
    </row>
    <row r="835" spans="1:2">
      <c r="A835">
        <v>296.03942766669206</v>
      </c>
      <c r="B835">
        <f t="shared" si="13"/>
        <v>0</v>
      </c>
    </row>
    <row r="836" spans="1:2">
      <c r="A836">
        <v>169.16075924171309</v>
      </c>
      <c r="B836">
        <f t="shared" si="13"/>
        <v>1.945686933029627E-4</v>
      </c>
    </row>
    <row r="837" spans="1:2">
      <c r="A837">
        <v>160.11966113153903</v>
      </c>
      <c r="B837">
        <f t="shared" si="13"/>
        <v>3.872038514720234E-11</v>
      </c>
    </row>
    <row r="838" spans="1:2">
      <c r="A838">
        <v>145.08125605032546</v>
      </c>
      <c r="B838">
        <f t="shared" si="13"/>
        <v>5.0665517021295796E-31</v>
      </c>
    </row>
    <row r="839" spans="1:2">
      <c r="A839">
        <v>261.83384125004523</v>
      </c>
      <c r="B839">
        <f t="shared" si="13"/>
        <v>3.5276107314933491E-163</v>
      </c>
    </row>
    <row r="840" spans="1:2">
      <c r="A840">
        <v>209.81636271215393</v>
      </c>
      <c r="B840">
        <f t="shared" si="13"/>
        <v>4.7216444014489045E-23</v>
      </c>
    </row>
    <row r="841" spans="1:2">
      <c r="A841">
        <v>119.67672935468727</v>
      </c>
      <c r="B841">
        <f t="shared" si="13"/>
        <v>2.1203454984966359E-89</v>
      </c>
    </row>
    <row r="842" spans="1:2">
      <c r="A842">
        <v>144.78973116609268</v>
      </c>
      <c r="B842">
        <f t="shared" si="13"/>
        <v>1.6272038245865228E-31</v>
      </c>
    </row>
    <row r="843" spans="1:2">
      <c r="A843">
        <v>260.03366929187905</v>
      </c>
      <c r="B843">
        <f t="shared" si="13"/>
        <v>3.7841547877474124E-156</v>
      </c>
    </row>
    <row r="844" spans="1:2">
      <c r="A844">
        <v>66.136920395074412</v>
      </c>
      <c r="B844">
        <f t="shared" si="13"/>
        <v>0</v>
      </c>
    </row>
    <row r="845" spans="1:2">
      <c r="A845">
        <v>198.99932840387919</v>
      </c>
      <c r="B845">
        <f t="shared" si="13"/>
        <v>2.5964946958358802E-10</v>
      </c>
    </row>
    <row r="846" spans="1:2">
      <c r="A846">
        <v>210.00166771016666</v>
      </c>
      <c r="B846">
        <f t="shared" si="13"/>
        <v>2.5506471941283701E-23</v>
      </c>
    </row>
    <row r="847" spans="1:2">
      <c r="A847">
        <v>184.67848735752341</v>
      </c>
      <c r="B847">
        <f t="shared" si="13"/>
        <v>3.9416752018713946E-2</v>
      </c>
    </row>
    <row r="848" spans="1:2">
      <c r="A848">
        <v>187.72894622969034</v>
      </c>
      <c r="B848">
        <f t="shared" si="13"/>
        <v>4.8138824055866938E-3</v>
      </c>
    </row>
    <row r="849" spans="1:2">
      <c r="A849">
        <v>219.7758685721783</v>
      </c>
      <c r="B849">
        <f t="shared" si="13"/>
        <v>8.9380090281785437E-40</v>
      </c>
    </row>
    <row r="850" spans="1:2">
      <c r="A850">
        <v>199.19182295750943</v>
      </c>
      <c r="B850">
        <f t="shared" si="13"/>
        <v>1.7258863605383295E-10</v>
      </c>
    </row>
    <row r="851" spans="1:2">
      <c r="A851">
        <v>211.69283672832535</v>
      </c>
      <c r="B851">
        <f t="shared" si="13"/>
        <v>7.749800938915683E-26</v>
      </c>
    </row>
    <row r="852" spans="1:2">
      <c r="A852">
        <v>120.89234405691968</v>
      </c>
      <c r="B852">
        <f t="shared" si="13"/>
        <v>6.749644879689961E-86</v>
      </c>
    </row>
    <row r="853" spans="1:2">
      <c r="A853">
        <v>172.84674004229601</v>
      </c>
      <c r="B853">
        <f t="shared" si="13"/>
        <v>7.7483128471704868E-3</v>
      </c>
    </row>
    <row r="854" spans="1:2">
      <c r="A854">
        <v>134.8201367360889</v>
      </c>
      <c r="B854">
        <f t="shared" si="13"/>
        <v>7.4870535449885514E-51</v>
      </c>
    </row>
    <row r="855" spans="1:2">
      <c r="A855">
        <v>220.75098104294739</v>
      </c>
      <c r="B855">
        <f t="shared" si="13"/>
        <v>1.1394250245424887E-41</v>
      </c>
    </row>
    <row r="856" spans="1:2">
      <c r="A856">
        <v>125.66412169660907</v>
      </c>
      <c r="B856">
        <f t="shared" si="13"/>
        <v>7.7649785085567139E-73</v>
      </c>
    </row>
    <row r="857" spans="1:2">
      <c r="A857">
        <v>130.61065192203387</v>
      </c>
      <c r="B857">
        <f t="shared" si="13"/>
        <v>1.8597835596728136E-60</v>
      </c>
    </row>
    <row r="858" spans="1:2">
      <c r="A858">
        <v>201.03466840708279</v>
      </c>
      <c r="B858">
        <f t="shared" si="13"/>
        <v>2.8081069472332926E-12</v>
      </c>
    </row>
    <row r="859" spans="1:2">
      <c r="A859">
        <v>179.537665189564</v>
      </c>
      <c r="B859">
        <f t="shared" si="13"/>
        <v>0.13141092740180721</v>
      </c>
    </row>
    <row r="860" spans="1:2">
      <c r="A860">
        <v>182.53501411862089</v>
      </c>
      <c r="B860">
        <f t="shared" si="13"/>
        <v>9.3054745416521506E-2</v>
      </c>
    </row>
    <row r="861" spans="1:2">
      <c r="A861">
        <v>245.38309435200063</v>
      </c>
      <c r="B861">
        <f t="shared" si="13"/>
        <v>9.5516677568193058E-105</v>
      </c>
    </row>
    <row r="862" spans="1:2">
      <c r="A862">
        <v>216.43353693405516</v>
      </c>
      <c r="B862">
        <f t="shared" si="13"/>
        <v>1.2500300695238923E-33</v>
      </c>
    </row>
    <row r="863" spans="1:2">
      <c r="A863">
        <v>193.00045596508426</v>
      </c>
      <c r="B863">
        <f t="shared" si="13"/>
        <v>1.1116296884971359E-5</v>
      </c>
    </row>
    <row r="864" spans="1:2">
      <c r="A864">
        <v>48.970116949640214</v>
      </c>
      <c r="B864">
        <f t="shared" si="13"/>
        <v>0</v>
      </c>
    </row>
    <row r="865" spans="1:2">
      <c r="A865">
        <v>264.21149686910212</v>
      </c>
      <c r="B865">
        <f t="shared" si="13"/>
        <v>1.0519329151276828E-172</v>
      </c>
    </row>
    <row r="866" spans="1:2">
      <c r="A866">
        <v>165.77853716597019</v>
      </c>
      <c r="B866">
        <f t="shared" si="13"/>
        <v>1.7539113296343182E-6</v>
      </c>
    </row>
    <row r="867" spans="1:2">
      <c r="A867">
        <v>177.82428972139314</v>
      </c>
      <c r="B867">
        <f t="shared" si="13"/>
        <v>0.10222949924286191</v>
      </c>
    </row>
    <row r="868" spans="1:2">
      <c r="A868">
        <v>214.58408173173666</v>
      </c>
      <c r="B868">
        <f t="shared" si="13"/>
        <v>1.844661699098146E-30</v>
      </c>
    </row>
    <row r="869" spans="1:2">
      <c r="A869">
        <v>175.46640538028441</v>
      </c>
      <c r="B869">
        <f t="shared" si="13"/>
        <v>4.2450744349404122E-2</v>
      </c>
    </row>
    <row r="870" spans="1:2">
      <c r="A870">
        <v>222.45415198056435</v>
      </c>
      <c r="B870">
        <f t="shared" si="13"/>
        <v>4.3403018518520382E-45</v>
      </c>
    </row>
    <row r="871" spans="1:2">
      <c r="A871">
        <v>222.71396164767793</v>
      </c>
      <c r="B871">
        <f t="shared" si="13"/>
        <v>1.2695193736515294E-45</v>
      </c>
    </row>
    <row r="872" spans="1:2">
      <c r="A872">
        <v>88.682439127005637</v>
      </c>
      <c r="B872">
        <f t="shared" si="13"/>
        <v>8.4584989947090546E-203</v>
      </c>
    </row>
    <row r="873" spans="1:2">
      <c r="A873">
        <v>163.27819525911764</v>
      </c>
      <c r="B873">
        <f t="shared" si="13"/>
        <v>2.3839403106295033E-8</v>
      </c>
    </row>
    <row r="874" spans="1:2">
      <c r="A874">
        <v>166.70106151621439</v>
      </c>
      <c r="B874">
        <f t="shared" si="13"/>
        <v>7.187232128428326E-6</v>
      </c>
    </row>
    <row r="875" spans="1:2">
      <c r="A875">
        <v>137.85401324610575</v>
      </c>
      <c r="B875">
        <f t="shared" si="13"/>
        <v>1.8473233329482898E-44</v>
      </c>
    </row>
    <row r="876" spans="1:2">
      <c r="A876">
        <v>207.96122544168611</v>
      </c>
      <c r="B876">
        <f t="shared" si="13"/>
        <v>1.8205595806758069E-20</v>
      </c>
    </row>
    <row r="877" spans="1:2">
      <c r="A877">
        <v>134.72771615823149</v>
      </c>
      <c r="B877">
        <f t="shared" si="13"/>
        <v>4.7055887919153922E-51</v>
      </c>
    </row>
    <row r="878" spans="1:2">
      <c r="A878">
        <v>280.71964425151236</v>
      </c>
      <c r="B878">
        <f t="shared" si="13"/>
        <v>2.3117567028203567E-246</v>
      </c>
    </row>
    <row r="879" spans="1:2">
      <c r="A879">
        <v>230.01031695428537</v>
      </c>
      <c r="B879">
        <f t="shared" si="13"/>
        <v>6.0285934743612928E-62</v>
      </c>
    </row>
    <row r="880" spans="1:2">
      <c r="A880">
        <v>162.30766323104035</v>
      </c>
      <c r="B880">
        <f t="shared" si="13"/>
        <v>3.7276677634790656E-9</v>
      </c>
    </row>
    <row r="881" spans="1:2">
      <c r="A881">
        <v>191.01892166843754</v>
      </c>
      <c r="B881">
        <f t="shared" si="13"/>
        <v>1.5642726470769085E-4</v>
      </c>
    </row>
    <row r="882" spans="1:2">
      <c r="A882">
        <v>193.67870936519466</v>
      </c>
      <c r="B882">
        <f t="shared" si="13"/>
        <v>4.0678776781704613E-6</v>
      </c>
    </row>
    <row r="883" spans="1:2">
      <c r="A883">
        <v>207.07667817958281</v>
      </c>
      <c r="B883">
        <f t="shared" si="13"/>
        <v>2.7215586927285779E-19</v>
      </c>
    </row>
    <row r="884" spans="1:2">
      <c r="A884">
        <v>225.90055823427974</v>
      </c>
      <c r="B884">
        <f t="shared" si="13"/>
        <v>1.9523367757663358E-52</v>
      </c>
    </row>
    <row r="885" spans="1:2">
      <c r="A885">
        <v>125.24248904781416</v>
      </c>
      <c r="B885">
        <f t="shared" si="13"/>
        <v>6.0303273716576946E-74</v>
      </c>
    </row>
    <row r="886" spans="1:2">
      <c r="A886">
        <v>87.876281213248149</v>
      </c>
      <c r="B886">
        <f t="shared" si="13"/>
        <v>2.2869632122420436E-206</v>
      </c>
    </row>
    <row r="887" spans="1:2">
      <c r="A887">
        <v>196.91540091997012</v>
      </c>
      <c r="B887">
        <f t="shared" si="13"/>
        <v>1.6602613296040251E-8</v>
      </c>
    </row>
    <row r="888" spans="1:2">
      <c r="A888">
        <v>233.53737378754886</v>
      </c>
      <c r="B888">
        <f t="shared" si="13"/>
        <v>9.2985445513142681E-71</v>
      </c>
    </row>
    <row r="889" spans="1:2">
      <c r="A889">
        <v>128.78949109988753</v>
      </c>
      <c r="B889">
        <f t="shared" si="13"/>
        <v>7.0648696560217195E-65</v>
      </c>
    </row>
    <row r="890" spans="1:2">
      <c r="A890">
        <v>230.87573072160012</v>
      </c>
      <c r="B890">
        <f t="shared" si="13"/>
        <v>4.7172677762882249E-64</v>
      </c>
    </row>
    <row r="891" spans="1:2">
      <c r="A891">
        <v>260.95555585896363</v>
      </c>
      <c r="B891">
        <f t="shared" si="13"/>
        <v>9.9338844875829774E-160</v>
      </c>
    </row>
    <row r="892" spans="1:2">
      <c r="A892">
        <v>232.71173449727939</v>
      </c>
      <c r="B892">
        <f t="shared" si="13"/>
        <v>1.2160731794291816E-68</v>
      </c>
    </row>
    <row r="893" spans="1:2">
      <c r="A893">
        <v>279.56606845662463</v>
      </c>
      <c r="B893">
        <f t="shared" si="13"/>
        <v>8.6789600001620694E-241</v>
      </c>
    </row>
    <row r="894" spans="1:2">
      <c r="A894">
        <v>118.98803950287402</v>
      </c>
      <c r="B894">
        <f t="shared" si="13"/>
        <v>2.0429541627034716E-91</v>
      </c>
    </row>
    <row r="895" spans="1:2">
      <c r="A895">
        <v>181.785271024346</v>
      </c>
      <c r="B895">
        <f t="shared" si="13"/>
        <v>0.1114012111889838</v>
      </c>
    </row>
    <row r="896" spans="1:2">
      <c r="A896">
        <v>143.28386714594672</v>
      </c>
      <c r="B896">
        <f t="shared" si="13"/>
        <v>3.9642610304482733E-34</v>
      </c>
    </row>
    <row r="897" spans="1:2">
      <c r="A897">
        <v>203.05661496393441</v>
      </c>
      <c r="B897">
        <f t="shared" si="13"/>
        <v>1.9835552906308927E-14</v>
      </c>
    </row>
    <row r="898" spans="1:2">
      <c r="A898">
        <v>293.86307960492559</v>
      </c>
      <c r="B898">
        <f t="shared" ref="B898:B961" si="14">_xlfn.NORM.DIST(A898,180,3,FALSE)</f>
        <v>0</v>
      </c>
    </row>
    <row r="899" spans="1:2">
      <c r="A899">
        <v>158.99501749998308</v>
      </c>
      <c r="B899">
        <f t="shared" si="14"/>
        <v>3.0097080524020923E-12</v>
      </c>
    </row>
    <row r="900" spans="1:2">
      <c r="A900">
        <v>163.75914174175705</v>
      </c>
      <c r="B900">
        <f t="shared" si="14"/>
        <v>5.7516818802352019E-8</v>
      </c>
    </row>
    <row r="901" spans="1:2">
      <c r="A901">
        <v>190.81929553947703</v>
      </c>
      <c r="B901">
        <f t="shared" si="14"/>
        <v>1.9929465428280329E-4</v>
      </c>
    </row>
    <row r="902" spans="1:2">
      <c r="A902">
        <v>211.428214697371</v>
      </c>
      <c r="B902">
        <f t="shared" si="14"/>
        <v>1.9601848444685395E-25</v>
      </c>
    </row>
    <row r="903" spans="1:2">
      <c r="A903">
        <v>156.85264588653808</v>
      </c>
      <c r="B903">
        <f t="shared" si="14"/>
        <v>1.5714105838611544E-14</v>
      </c>
    </row>
    <row r="904" spans="1:2">
      <c r="A904">
        <v>236.75748298017425</v>
      </c>
      <c r="B904">
        <f t="shared" si="14"/>
        <v>2.5076477885597016E-79</v>
      </c>
    </row>
    <row r="905" spans="1:2">
      <c r="A905">
        <v>177.71105422041728</v>
      </c>
      <c r="B905">
        <f t="shared" si="14"/>
        <v>9.9398174371055928E-2</v>
      </c>
    </row>
    <row r="906" spans="1:2">
      <c r="A906">
        <v>218.60698598145973</v>
      </c>
      <c r="B906">
        <f t="shared" si="14"/>
        <v>1.4514706063751492E-37</v>
      </c>
    </row>
    <row r="907" spans="1:2">
      <c r="A907">
        <v>166.01364723072038</v>
      </c>
      <c r="B907">
        <f t="shared" si="14"/>
        <v>2.5352430894435202E-6</v>
      </c>
    </row>
    <row r="908" spans="1:2">
      <c r="A908">
        <v>226.27615453500766</v>
      </c>
      <c r="B908">
        <f t="shared" si="14"/>
        <v>2.8525413496841695E-53</v>
      </c>
    </row>
    <row r="909" spans="1:2">
      <c r="A909">
        <v>251.14274012565147</v>
      </c>
      <c r="B909">
        <f t="shared" si="14"/>
        <v>1.017824126444484E-123</v>
      </c>
    </row>
    <row r="910" spans="1:2">
      <c r="A910">
        <v>162.79574128901004</v>
      </c>
      <c r="B910">
        <f t="shared" si="14"/>
        <v>9.6024625579883064E-9</v>
      </c>
    </row>
    <row r="911" spans="1:2">
      <c r="A911">
        <v>193.88106056765537</v>
      </c>
      <c r="B911">
        <f t="shared" si="14"/>
        <v>2.9841108219464595E-6</v>
      </c>
    </row>
    <row r="912" spans="1:2">
      <c r="A912">
        <v>115.27695323791704</v>
      </c>
      <c r="B912">
        <f t="shared" si="14"/>
        <v>1.1273423810984304E-102</v>
      </c>
    </row>
    <row r="913" spans="1:2">
      <c r="A913">
        <v>186.45651084596466</v>
      </c>
      <c r="B913">
        <f t="shared" si="14"/>
        <v>1.312194468891884E-2</v>
      </c>
    </row>
    <row r="914" spans="1:2">
      <c r="A914">
        <v>135.4863302364538</v>
      </c>
      <c r="B914">
        <f t="shared" si="14"/>
        <v>2.0701686518399938E-49</v>
      </c>
    </row>
    <row r="915" spans="1:2">
      <c r="A915">
        <v>174.60400658790604</v>
      </c>
      <c r="B915">
        <f t="shared" si="14"/>
        <v>2.6380036160266091E-2</v>
      </c>
    </row>
    <row r="916" spans="1:2">
      <c r="A916">
        <v>127.56030901044142</v>
      </c>
      <c r="B916">
        <f t="shared" si="14"/>
        <v>5.9586026402614091E-68</v>
      </c>
    </row>
    <row r="917" spans="1:2">
      <c r="A917">
        <v>246.27146831306163</v>
      </c>
      <c r="B917">
        <f t="shared" si="14"/>
        <v>1.4393510182146899E-107</v>
      </c>
    </row>
    <row r="918" spans="1:2">
      <c r="A918">
        <v>207.87964717754221</v>
      </c>
      <c r="B918">
        <f t="shared" si="14"/>
        <v>2.3448507983557037E-20</v>
      </c>
    </row>
    <row r="919" spans="1:2">
      <c r="A919">
        <v>261.69283319148235</v>
      </c>
      <c r="B919">
        <f t="shared" si="14"/>
        <v>1.2700647234666634E-162</v>
      </c>
    </row>
    <row r="920" spans="1:2">
      <c r="A920">
        <v>153.37145146047988</v>
      </c>
      <c r="B920">
        <f t="shared" si="14"/>
        <v>1.0363136922063149E-18</v>
      </c>
    </row>
    <row r="921" spans="1:2">
      <c r="A921">
        <v>174.90602590412891</v>
      </c>
      <c r="B921">
        <f t="shared" si="14"/>
        <v>3.145686111488815E-2</v>
      </c>
    </row>
    <row r="922" spans="1:2">
      <c r="A922">
        <v>181.46127717925992</v>
      </c>
      <c r="B922">
        <f t="shared" si="14"/>
        <v>0.11810510606994121</v>
      </c>
    </row>
    <row r="923" spans="1:2">
      <c r="A923">
        <v>199.63224121936946</v>
      </c>
      <c r="B923">
        <f t="shared" si="14"/>
        <v>6.6751456079792546E-11</v>
      </c>
    </row>
    <row r="924" spans="1:2">
      <c r="A924">
        <v>140.13414602202829</v>
      </c>
      <c r="B924">
        <f t="shared" si="14"/>
        <v>6.0024566104189672E-40</v>
      </c>
    </row>
    <row r="925" spans="1:2">
      <c r="A925">
        <v>178.78850189816148</v>
      </c>
      <c r="B925">
        <f t="shared" si="14"/>
        <v>0.12256776148949493</v>
      </c>
    </row>
    <row r="926" spans="1:2">
      <c r="A926">
        <v>176.73420234103105</v>
      </c>
      <c r="B926">
        <f t="shared" si="14"/>
        <v>7.352903237973267E-2</v>
      </c>
    </row>
    <row r="927" spans="1:2">
      <c r="A927">
        <v>169.83820091780217</v>
      </c>
      <c r="B927">
        <f t="shared" si="14"/>
        <v>4.2887823185871267E-4</v>
      </c>
    </row>
    <row r="928" spans="1:2">
      <c r="A928">
        <v>174.36860662171966</v>
      </c>
      <c r="B928">
        <f t="shared" si="14"/>
        <v>2.2837269413913893E-2</v>
      </c>
    </row>
    <row r="929" spans="1:2">
      <c r="A929">
        <v>182.21867367145023</v>
      </c>
      <c r="B929">
        <f t="shared" si="14"/>
        <v>0.10116284249627887</v>
      </c>
    </row>
    <row r="930" spans="1:2">
      <c r="A930">
        <v>271.06685411097715</v>
      </c>
      <c r="B930">
        <f t="shared" si="14"/>
        <v>1.0728081673180448E-201</v>
      </c>
    </row>
    <row r="931" spans="1:2">
      <c r="A931">
        <v>233.40216375770979</v>
      </c>
      <c r="B931">
        <f t="shared" si="14"/>
        <v>2.0762577857812099E-70</v>
      </c>
    </row>
    <row r="932" spans="1:2">
      <c r="A932">
        <v>201.1706901609432</v>
      </c>
      <c r="B932">
        <f t="shared" si="14"/>
        <v>2.0412750425376078E-12</v>
      </c>
    </row>
    <row r="933" spans="1:2">
      <c r="A933">
        <v>230.03559635952115</v>
      </c>
      <c r="B933">
        <f t="shared" si="14"/>
        <v>5.238358089246849E-62</v>
      </c>
    </row>
    <row r="934" spans="1:2">
      <c r="A934">
        <v>247.62901875845273</v>
      </c>
      <c r="B934">
        <f t="shared" si="14"/>
        <v>5.9204599265521161E-112</v>
      </c>
    </row>
    <row r="935" spans="1:2">
      <c r="A935">
        <v>136.19589299167274</v>
      </c>
      <c r="B935">
        <f t="shared" si="14"/>
        <v>6.7297989144702769E-48</v>
      </c>
    </row>
    <row r="936" spans="1:2">
      <c r="A936">
        <v>173.3822459752264</v>
      </c>
      <c r="B936">
        <f t="shared" si="14"/>
        <v>1.1671702558168361E-2</v>
      </c>
    </row>
    <row r="937" spans="1:2">
      <c r="A937">
        <v>299.76222594967112</v>
      </c>
      <c r="B937">
        <f t="shared" si="14"/>
        <v>0</v>
      </c>
    </row>
    <row r="938" spans="1:2">
      <c r="A938">
        <v>59.487277212319896</v>
      </c>
      <c r="B938">
        <f t="shared" si="14"/>
        <v>0</v>
      </c>
    </row>
    <row r="939" spans="1:2">
      <c r="A939">
        <v>236.79377863998525</v>
      </c>
      <c r="B939">
        <f t="shared" si="14"/>
        <v>1.9944683291026399E-79</v>
      </c>
    </row>
    <row r="940" spans="1:2">
      <c r="A940">
        <v>180.52472159950412</v>
      </c>
      <c r="B940">
        <f t="shared" si="14"/>
        <v>0.130962129396721</v>
      </c>
    </row>
    <row r="941" spans="1:2">
      <c r="A941">
        <v>193.12140284426278</v>
      </c>
      <c r="B941">
        <f t="shared" si="14"/>
        <v>9.3268036649932088E-6</v>
      </c>
    </row>
    <row r="942" spans="1:2">
      <c r="A942">
        <v>234.92449417943135</v>
      </c>
      <c r="B942">
        <f t="shared" si="14"/>
        <v>2.179941918979528E-74</v>
      </c>
    </row>
    <row r="943" spans="1:2">
      <c r="A943">
        <v>139.75170804740628</v>
      </c>
      <c r="B943">
        <f t="shared" si="14"/>
        <v>1.0941953808521071E-40</v>
      </c>
    </row>
    <row r="944" spans="1:2">
      <c r="A944">
        <v>253.23536465264624</v>
      </c>
      <c r="B944">
        <f t="shared" si="14"/>
        <v>5.2246842798768927E-131</v>
      </c>
    </row>
    <row r="945" spans="1:2">
      <c r="A945">
        <v>176.78893573218375</v>
      </c>
      <c r="B945">
        <f t="shared" si="14"/>
        <v>7.4991502365886822E-2</v>
      </c>
    </row>
    <row r="946" spans="1:2">
      <c r="A946">
        <v>147.08656226473977</v>
      </c>
      <c r="B946">
        <f t="shared" si="14"/>
        <v>9.6969409856562381E-28</v>
      </c>
    </row>
    <row r="947" spans="1:2">
      <c r="A947">
        <v>204.22080115138669</v>
      </c>
      <c r="B947">
        <f t="shared" si="14"/>
        <v>9.3212718820714156E-16</v>
      </c>
    </row>
    <row r="948" spans="1:2">
      <c r="A948">
        <v>157.93299257864419</v>
      </c>
      <c r="B948">
        <f t="shared" si="14"/>
        <v>2.3705479599464534E-13</v>
      </c>
    </row>
    <row r="949" spans="1:2">
      <c r="A949">
        <v>163.71397509799863</v>
      </c>
      <c r="B949">
        <f t="shared" si="14"/>
        <v>5.3008859745728951E-8</v>
      </c>
    </row>
    <row r="950" spans="1:2">
      <c r="A950">
        <v>182.2108463326731</v>
      </c>
      <c r="B950">
        <f t="shared" si="14"/>
        <v>0.10135788876663092</v>
      </c>
    </row>
    <row r="951" spans="1:2">
      <c r="A951">
        <v>94.063473624992184</v>
      </c>
      <c r="B951">
        <f t="shared" si="14"/>
        <v>8.7161615366268066E-180</v>
      </c>
    </row>
    <row r="952" spans="1:2">
      <c r="A952">
        <v>223.15890237194253</v>
      </c>
      <c r="B952">
        <f t="shared" si="14"/>
        <v>1.5197384327921641E-46</v>
      </c>
    </row>
    <row r="953" spans="1:2">
      <c r="A953">
        <v>164.41449292840844</v>
      </c>
      <c r="B953">
        <f t="shared" si="14"/>
        <v>1.832450671687346E-7</v>
      </c>
    </row>
    <row r="954" spans="1:2">
      <c r="A954">
        <v>46.007092350628227</v>
      </c>
      <c r="B954">
        <f t="shared" si="14"/>
        <v>0</v>
      </c>
    </row>
    <row r="955" spans="1:2">
      <c r="A955">
        <v>236.93177172361175</v>
      </c>
      <c r="B955">
        <f t="shared" si="14"/>
        <v>8.3403936728618427E-80</v>
      </c>
    </row>
    <row r="956" spans="1:2">
      <c r="A956">
        <v>118.49033671722282</v>
      </c>
      <c r="B956">
        <f t="shared" si="14"/>
        <v>6.9020965034917389E-93</v>
      </c>
    </row>
    <row r="957" spans="1:2">
      <c r="A957">
        <v>141.7608409607783</v>
      </c>
      <c r="B957">
        <f t="shared" si="14"/>
        <v>6.9790665306600213E-37</v>
      </c>
    </row>
    <row r="958" spans="1:2">
      <c r="A958">
        <v>214.84476110315882</v>
      </c>
      <c r="B958">
        <f t="shared" si="14"/>
        <v>6.7490346963438563E-31</v>
      </c>
    </row>
    <row r="959" spans="1:2">
      <c r="A959">
        <v>228.44995146413567</v>
      </c>
      <c r="B959">
        <f t="shared" si="14"/>
        <v>3.0691352868026284E-58</v>
      </c>
    </row>
    <row r="960" spans="1:2">
      <c r="A960">
        <v>166.36170289501024</v>
      </c>
      <c r="B960">
        <f t="shared" si="14"/>
        <v>4.3251703119455125E-6</v>
      </c>
    </row>
    <row r="961" spans="1:2">
      <c r="A961">
        <v>185.54117605133797</v>
      </c>
      <c r="B961">
        <f t="shared" si="14"/>
        <v>2.4152588689049126E-2</v>
      </c>
    </row>
    <row r="962" spans="1:2">
      <c r="A962">
        <v>163.89864231285173</v>
      </c>
      <c r="B962">
        <f t="shared" ref="B962:B1025" si="15">_xlfn.NORM.DIST(A962,180,3,FALSE)</f>
        <v>7.3901313783962416E-8</v>
      </c>
    </row>
    <row r="963" spans="1:2">
      <c r="A963">
        <v>112.60522160198889</v>
      </c>
      <c r="B963">
        <f t="shared" si="15"/>
        <v>3.4313076489928221E-111</v>
      </c>
    </row>
    <row r="964" spans="1:2">
      <c r="A964">
        <v>198.05743863769749</v>
      </c>
      <c r="B964">
        <f t="shared" si="15"/>
        <v>1.8051694237454959E-9</v>
      </c>
    </row>
    <row r="965" spans="1:2">
      <c r="A965">
        <v>164.96142097792472</v>
      </c>
      <c r="B965">
        <f t="shared" si="15"/>
        <v>4.6467301251758807E-7</v>
      </c>
    </row>
    <row r="966" spans="1:2">
      <c r="A966">
        <v>112.41794527421007</v>
      </c>
      <c r="B966">
        <f t="shared" si="15"/>
        <v>8.4249293942694741E-112</v>
      </c>
    </row>
    <row r="967" spans="1:2">
      <c r="A967">
        <v>161.98413322825218</v>
      </c>
      <c r="B967">
        <f t="shared" si="15"/>
        <v>1.9620061294480892E-9</v>
      </c>
    </row>
    <row r="968" spans="1:2">
      <c r="A968">
        <v>131.99545310242684</v>
      </c>
      <c r="B968">
        <f t="shared" si="15"/>
        <v>3.3385888236795371E-57</v>
      </c>
    </row>
    <row r="969" spans="1:2">
      <c r="A969">
        <v>274.75648766965605</v>
      </c>
      <c r="B969">
        <f t="shared" si="15"/>
        <v>3.0778279767115525E-218</v>
      </c>
    </row>
    <row r="970" spans="1:2">
      <c r="A970">
        <v>123.36555118934484</v>
      </c>
      <c r="B970">
        <f t="shared" si="15"/>
        <v>5.4434077948464269E-79</v>
      </c>
    </row>
    <row r="971" spans="1:2">
      <c r="A971">
        <v>218.35813458863413</v>
      </c>
      <c r="B971">
        <f t="shared" si="15"/>
        <v>4.2064791910561739E-37</v>
      </c>
    </row>
    <row r="972" spans="1:2">
      <c r="A972">
        <v>191.01486304833088</v>
      </c>
      <c r="B972">
        <f t="shared" si="15"/>
        <v>1.5720635307162184E-4</v>
      </c>
    </row>
    <row r="973" spans="1:2">
      <c r="A973">
        <v>84.600626905448735</v>
      </c>
      <c r="B973">
        <f t="shared" si="15"/>
        <v>3.4569956607573828E-221</v>
      </c>
    </row>
    <row r="974" spans="1:2">
      <c r="A974">
        <v>155.74429471569601</v>
      </c>
      <c r="B974">
        <f t="shared" si="15"/>
        <v>8.4849787748986962E-16</v>
      </c>
    </row>
    <row r="975" spans="1:2">
      <c r="A975">
        <v>154.35908767329238</v>
      </c>
      <c r="B975">
        <f t="shared" si="15"/>
        <v>1.8240166863143386E-17</v>
      </c>
    </row>
    <row r="976" spans="1:2">
      <c r="A976">
        <v>124.45836364320712</v>
      </c>
      <c r="B976">
        <f t="shared" si="15"/>
        <v>4.9385037552749396E-76</v>
      </c>
    </row>
    <row r="977" spans="1:2">
      <c r="A977">
        <v>205.06255896150833</v>
      </c>
      <c r="B977">
        <f t="shared" si="15"/>
        <v>9.3015515556806746E-17</v>
      </c>
    </row>
    <row r="978" spans="1:2">
      <c r="A978">
        <v>105.32440501236124</v>
      </c>
      <c r="B978">
        <f t="shared" si="15"/>
        <v>3.7869098320355162E-136</v>
      </c>
    </row>
    <row r="979" spans="1:2">
      <c r="A979">
        <v>230.82436018710723</v>
      </c>
      <c r="B979">
        <f t="shared" si="15"/>
        <v>6.305823366652278E-64</v>
      </c>
    </row>
    <row r="980" spans="1:2">
      <c r="A980">
        <v>139.86349404120119</v>
      </c>
      <c r="B980">
        <f t="shared" si="15"/>
        <v>1.8026100518050692E-40</v>
      </c>
    </row>
    <row r="981" spans="1:2">
      <c r="A981">
        <v>142.89864611753728</v>
      </c>
      <c r="B981">
        <f t="shared" si="15"/>
        <v>8.1671834338041186E-35</v>
      </c>
    </row>
    <row r="982" spans="1:2">
      <c r="A982">
        <v>204.32128098917019</v>
      </c>
      <c r="B982">
        <f t="shared" si="15"/>
        <v>7.1087529544381915E-16</v>
      </c>
    </row>
    <row r="983" spans="1:2">
      <c r="A983">
        <v>183.17192757393059</v>
      </c>
      <c r="B983">
        <f t="shared" si="15"/>
        <v>7.6039511556698539E-2</v>
      </c>
    </row>
    <row r="984" spans="1:2">
      <c r="A984">
        <v>227.75001343659824</v>
      </c>
      <c r="B984">
        <f t="shared" si="15"/>
        <v>1.2930505682621312E-56</v>
      </c>
    </row>
    <row r="985" spans="1:2">
      <c r="A985">
        <v>215.05696895444999</v>
      </c>
      <c r="B985">
        <f t="shared" si="15"/>
        <v>2.960343378871307E-31</v>
      </c>
    </row>
    <row r="986" spans="1:2">
      <c r="A986">
        <v>99.818828857387416</v>
      </c>
      <c r="B986">
        <f t="shared" si="15"/>
        <v>1.0180962624646668E-156</v>
      </c>
    </row>
    <row r="987" spans="1:2">
      <c r="A987">
        <v>197.20837531138386</v>
      </c>
      <c r="B987">
        <f t="shared" si="15"/>
        <v>9.5271861513727249E-9</v>
      </c>
    </row>
    <row r="988" spans="1:2">
      <c r="A988">
        <v>204.7416960519331</v>
      </c>
      <c r="B988">
        <f t="shared" si="15"/>
        <v>2.260063007571151E-16</v>
      </c>
    </row>
    <row r="989" spans="1:2">
      <c r="A989">
        <v>304.79769793571904</v>
      </c>
      <c r="B989">
        <f t="shared" si="15"/>
        <v>0</v>
      </c>
    </row>
    <row r="990" spans="1:2">
      <c r="A990">
        <v>217.89893071370898</v>
      </c>
      <c r="B990">
        <f t="shared" si="15"/>
        <v>2.9430892359567152E-36</v>
      </c>
    </row>
    <row r="991" spans="1:2">
      <c r="A991">
        <v>183.31658839058946</v>
      </c>
      <c r="B991">
        <f t="shared" si="15"/>
        <v>7.2175940749089423E-2</v>
      </c>
    </row>
    <row r="992" spans="1:2">
      <c r="A992">
        <v>257.82438842696138</v>
      </c>
      <c r="B992">
        <f t="shared" si="15"/>
        <v>9.8286010158680903E-148</v>
      </c>
    </row>
    <row r="993" spans="1:2">
      <c r="A993">
        <v>159.94276327517582</v>
      </c>
      <c r="B993">
        <f t="shared" si="15"/>
        <v>2.6150631716334505E-11</v>
      </c>
    </row>
    <row r="994" spans="1:2">
      <c r="A994">
        <v>205.57011839598999</v>
      </c>
      <c r="B994">
        <f t="shared" si="15"/>
        <v>2.2310087256334325E-17</v>
      </c>
    </row>
    <row r="995" spans="1:2">
      <c r="A995">
        <v>250.69118964864174</v>
      </c>
      <c r="B995">
        <f t="shared" si="15"/>
        <v>3.5720780980149021E-122</v>
      </c>
    </row>
    <row r="996" spans="1:2">
      <c r="A996">
        <v>305.43037883006036</v>
      </c>
      <c r="B996">
        <f t="shared" si="15"/>
        <v>0</v>
      </c>
    </row>
    <row r="997" spans="1:2">
      <c r="A997">
        <v>169.53560179870692</v>
      </c>
      <c r="B997">
        <f t="shared" si="15"/>
        <v>3.032097323134734E-4</v>
      </c>
    </row>
    <row r="998" spans="1:2">
      <c r="A998">
        <v>268.30258593661711</v>
      </c>
      <c r="B998">
        <f t="shared" si="15"/>
        <v>9.8521529850291172E-190</v>
      </c>
    </row>
    <row r="999" spans="1:2">
      <c r="A999">
        <v>100.20590525498847</v>
      </c>
      <c r="B999">
        <f t="shared" si="15"/>
        <v>3.1755999732121896E-155</v>
      </c>
    </row>
    <row r="1000" spans="1:2">
      <c r="A1000">
        <v>191.730803635146</v>
      </c>
      <c r="B1000">
        <f t="shared" si="15"/>
        <v>6.3615827263986108E-5</v>
      </c>
    </row>
    <row r="1001" spans="1:2">
      <c r="A1001">
        <v>73.481863182387315</v>
      </c>
      <c r="B1001">
        <f t="shared" si="15"/>
        <v>2.3483488598960267E-275</v>
      </c>
    </row>
    <row r="1002" spans="1:2">
      <c r="A1002">
        <v>191.61472710009548</v>
      </c>
      <c r="B1002">
        <f t="shared" si="15"/>
        <v>7.3951578582848973E-5</v>
      </c>
    </row>
    <row r="1003" spans="1:2">
      <c r="A1003">
        <v>89.009911789325997</v>
      </c>
      <c r="B1003">
        <f t="shared" si="15"/>
        <v>2.3319645331048803E-201</v>
      </c>
    </row>
    <row r="1004" spans="1:2">
      <c r="A1004">
        <v>184.72550937047345</v>
      </c>
      <c r="B1004">
        <f t="shared" si="15"/>
        <v>3.8460222416200486E-2</v>
      </c>
    </row>
    <row r="1005" spans="1:2">
      <c r="A1005">
        <v>85.177646724041551</v>
      </c>
      <c r="B1005">
        <f t="shared" si="15"/>
        <v>1.53805277521838E-218</v>
      </c>
    </row>
    <row r="1006" spans="1:2">
      <c r="A1006">
        <v>181.98049065147643</v>
      </c>
      <c r="B1006">
        <f t="shared" si="15"/>
        <v>0.10694305541457869</v>
      </c>
    </row>
    <row r="1007" spans="1:2">
      <c r="A1007">
        <v>225.51580104816821</v>
      </c>
      <c r="B1007">
        <f t="shared" si="15"/>
        <v>1.377820750069799E-51</v>
      </c>
    </row>
    <row r="1008" spans="1:2">
      <c r="A1008">
        <v>138.17162925959565</v>
      </c>
      <c r="B1008">
        <f t="shared" si="15"/>
        <v>8.1294505375159652E-44</v>
      </c>
    </row>
    <row r="1009" spans="1:2">
      <c r="A1009">
        <v>96.867632236971986</v>
      </c>
      <c r="B1009">
        <f t="shared" si="15"/>
        <v>2.3936616193150578E-168</v>
      </c>
    </row>
    <row r="1010" spans="1:2">
      <c r="A1010">
        <v>152.71192569314735</v>
      </c>
      <c r="B1010">
        <f t="shared" si="15"/>
        <v>1.4372515533933366E-19</v>
      </c>
    </row>
    <row r="1011" spans="1:2">
      <c r="A1011">
        <v>132.71962689002976</v>
      </c>
      <c r="B1011">
        <f t="shared" si="15"/>
        <v>1.5432170237700278E-55</v>
      </c>
    </row>
    <row r="1012" spans="1:2">
      <c r="A1012">
        <v>155.42493929358898</v>
      </c>
      <c r="B1012">
        <f t="shared" si="15"/>
        <v>3.567779861165247E-16</v>
      </c>
    </row>
    <row r="1013" spans="1:2">
      <c r="A1013">
        <v>134.75659034127602</v>
      </c>
      <c r="B1013">
        <f t="shared" si="15"/>
        <v>5.4409248580833797E-51</v>
      </c>
    </row>
    <row r="1014" spans="1:2">
      <c r="A1014">
        <v>157.67990862485021</v>
      </c>
      <c r="B1014">
        <f t="shared" si="15"/>
        <v>1.2700150822844169E-13</v>
      </c>
    </row>
    <row r="1015" spans="1:2">
      <c r="A1015">
        <v>146.56108692150156</v>
      </c>
      <c r="B1015">
        <f t="shared" si="15"/>
        <v>1.3976347515103644E-28</v>
      </c>
    </row>
    <row r="1016" spans="1:2">
      <c r="A1016">
        <v>9.9294384196400642</v>
      </c>
      <c r="B1016">
        <f t="shared" si="15"/>
        <v>0</v>
      </c>
    </row>
    <row r="1017" spans="1:2">
      <c r="A1017">
        <v>264.37963970209239</v>
      </c>
      <c r="B1017">
        <f t="shared" si="15"/>
        <v>2.1778961958027792E-173</v>
      </c>
    </row>
    <row r="1018" spans="1:2">
      <c r="A1018">
        <v>226.12911652657203</v>
      </c>
      <c r="B1018">
        <f t="shared" si="15"/>
        <v>6.0681177519619331E-53</v>
      </c>
    </row>
    <row r="1019" spans="1:2">
      <c r="A1019">
        <v>215.74693437258247</v>
      </c>
      <c r="B1019">
        <f t="shared" si="15"/>
        <v>1.9618281398769998E-32</v>
      </c>
    </row>
    <row r="1020" spans="1:2">
      <c r="A1020">
        <v>212.34372343285941</v>
      </c>
      <c r="B1020">
        <f t="shared" si="15"/>
        <v>7.6496996324742369E-27</v>
      </c>
    </row>
    <row r="1021" spans="1:2">
      <c r="A1021">
        <v>196.91540091997012</v>
      </c>
      <c r="B1021">
        <f t="shared" si="15"/>
        <v>1.6602613296040251E-8</v>
      </c>
    </row>
    <row r="1022" spans="1:2">
      <c r="A1022">
        <v>146.69160054807435</v>
      </c>
      <c r="B1022">
        <f t="shared" si="15"/>
        <v>2.267663237168767E-28</v>
      </c>
    </row>
    <row r="1023" spans="1:2">
      <c r="A1023">
        <v>190.50823129844503</v>
      </c>
      <c r="B1023">
        <f t="shared" si="15"/>
        <v>2.8811300753484422E-4</v>
      </c>
    </row>
    <row r="1024" spans="1:2">
      <c r="A1024">
        <v>120.81604199891444</v>
      </c>
      <c r="B1024">
        <f t="shared" si="15"/>
        <v>4.0879816346077289E-86</v>
      </c>
    </row>
    <row r="1025" spans="1:2">
      <c r="A1025">
        <v>98.489456831593998</v>
      </c>
      <c r="B1025">
        <f t="shared" si="15"/>
        <v>6.6317248688437606E-162</v>
      </c>
    </row>
    <row r="1026" spans="1:2">
      <c r="A1026">
        <v>219.67544671468204</v>
      </c>
      <c r="B1026">
        <f t="shared" ref="B1026:B1089" si="16">_xlfn.NORM.DIST(A1026,180,3,FALSE)</f>
        <v>1.3923403364234003E-39</v>
      </c>
    </row>
    <row r="1027" spans="1:2">
      <c r="A1027">
        <v>269.46033631218597</v>
      </c>
      <c r="B1027">
        <f t="shared" si="16"/>
        <v>1.0665341398839422E-194</v>
      </c>
    </row>
    <row r="1028" spans="1:2">
      <c r="A1028">
        <v>103.57108112628339</v>
      </c>
      <c r="B1028">
        <f t="shared" si="16"/>
        <v>1.53486320648722E-142</v>
      </c>
    </row>
    <row r="1029" spans="1:2">
      <c r="A1029">
        <v>130.22253187926253</v>
      </c>
      <c r="B1029">
        <f t="shared" si="16"/>
        <v>2.1919422974766267E-61</v>
      </c>
    </row>
    <row r="1030" spans="1:2">
      <c r="A1030">
        <v>109.39021467464045</v>
      </c>
      <c r="B1030">
        <f t="shared" si="16"/>
        <v>6.7677986649146587E-122</v>
      </c>
    </row>
    <row r="1031" spans="1:2">
      <c r="A1031">
        <v>223.06961272959597</v>
      </c>
      <c r="B1031">
        <f t="shared" si="16"/>
        <v>2.3309545520320313E-46</v>
      </c>
    </row>
    <row r="1032" spans="1:2">
      <c r="A1032">
        <v>167.96050931559876</v>
      </c>
      <c r="B1032">
        <f t="shared" si="16"/>
        <v>4.2318267581530247E-5</v>
      </c>
    </row>
    <row r="1033" spans="1:2">
      <c r="A1033">
        <v>149.44925896968925</v>
      </c>
      <c r="B1033">
        <f t="shared" si="16"/>
        <v>4.0222325306739076E-24</v>
      </c>
    </row>
    <row r="1034" spans="1:2">
      <c r="A1034">
        <v>141.80734115114319</v>
      </c>
      <c r="B1034">
        <f t="shared" si="16"/>
        <v>8.5025391649567288E-37</v>
      </c>
    </row>
    <row r="1035" spans="1:2">
      <c r="A1035">
        <v>162.15424739100854</v>
      </c>
      <c r="B1035">
        <f t="shared" si="16"/>
        <v>2.7535417854494043E-9</v>
      </c>
    </row>
    <row r="1036" spans="1:2">
      <c r="A1036">
        <v>178.64801566218375</v>
      </c>
      <c r="B1036">
        <f t="shared" si="16"/>
        <v>0.12013986283137912</v>
      </c>
    </row>
    <row r="1037" spans="1:2">
      <c r="A1037">
        <v>174.949163237834</v>
      </c>
      <c r="B1037">
        <f t="shared" si="16"/>
        <v>3.2231020104647248E-2</v>
      </c>
    </row>
    <row r="1038" spans="1:2">
      <c r="A1038">
        <v>123.51711166018504</v>
      </c>
      <c r="B1038">
        <f t="shared" si="16"/>
        <v>1.4109611549406356E-78</v>
      </c>
    </row>
    <row r="1039" spans="1:2">
      <c r="A1039">
        <v>261.14874617604073</v>
      </c>
      <c r="B1039">
        <f t="shared" si="16"/>
        <v>1.7438918004511668E-160</v>
      </c>
    </row>
    <row r="1040" spans="1:2">
      <c r="A1040">
        <v>214.0605197379773</v>
      </c>
      <c r="B1040">
        <f t="shared" si="16"/>
        <v>1.3584726966978724E-29</v>
      </c>
    </row>
    <row r="1041" spans="1:2">
      <c r="A1041">
        <v>267.12117960385513</v>
      </c>
      <c r="B1041">
        <f t="shared" si="16"/>
        <v>9.8598675888771583E-185</v>
      </c>
    </row>
    <row r="1042" spans="1:2">
      <c r="A1042">
        <v>57.065092732664198</v>
      </c>
      <c r="B1042">
        <f t="shared" si="16"/>
        <v>0</v>
      </c>
    </row>
    <row r="1043" spans="1:2">
      <c r="A1043">
        <v>209.51602482426097</v>
      </c>
      <c r="B1043">
        <f t="shared" si="16"/>
        <v>1.2706885546047683E-22</v>
      </c>
    </row>
    <row r="1044" spans="1:2">
      <c r="A1044">
        <v>223.05291440687142</v>
      </c>
      <c r="B1044">
        <f t="shared" si="16"/>
        <v>2.524826643781741E-46</v>
      </c>
    </row>
    <row r="1045" spans="1:2">
      <c r="A1045">
        <v>281.21781087946147</v>
      </c>
      <c r="B1045">
        <f t="shared" si="16"/>
        <v>8.6447947464782046E-249</v>
      </c>
    </row>
    <row r="1046" spans="1:2">
      <c r="A1046">
        <v>178.91727611611714</v>
      </c>
      <c r="B1046">
        <f t="shared" si="16"/>
        <v>0.12459608419418536</v>
      </c>
    </row>
    <row r="1047" spans="1:2">
      <c r="A1047">
        <v>166.44658603552671</v>
      </c>
      <c r="B1047">
        <f t="shared" si="16"/>
        <v>4.9169100103076398E-6</v>
      </c>
    </row>
    <row r="1048" spans="1:2">
      <c r="A1048">
        <v>117.38592820591293</v>
      </c>
      <c r="B1048">
        <f t="shared" si="16"/>
        <v>3.400223178737005E-96</v>
      </c>
    </row>
    <row r="1049" spans="1:2">
      <c r="A1049">
        <v>237.51748858529027</v>
      </c>
      <c r="B1049">
        <f t="shared" si="16"/>
        <v>2.0128196201074596E-81</v>
      </c>
    </row>
    <row r="1050" spans="1:2">
      <c r="A1050">
        <v>229.23372898701928</v>
      </c>
      <c r="B1050">
        <f t="shared" si="16"/>
        <v>4.3627667258494375E-60</v>
      </c>
    </row>
    <row r="1051" spans="1:2">
      <c r="A1051">
        <v>231.45008344697999</v>
      </c>
      <c r="B1051">
        <f t="shared" si="16"/>
        <v>1.8017405750019228E-65</v>
      </c>
    </row>
    <row r="1052" spans="1:2">
      <c r="A1052">
        <v>210.57874550904671</v>
      </c>
      <c r="B1052">
        <f t="shared" si="16"/>
        <v>3.6573234490666148E-24</v>
      </c>
    </row>
    <row r="1053" spans="1:2">
      <c r="A1053">
        <v>62.065312704071403</v>
      </c>
      <c r="B1053">
        <f t="shared" si="16"/>
        <v>0</v>
      </c>
    </row>
    <row r="1054" spans="1:2">
      <c r="A1054">
        <v>231.23636810822063</v>
      </c>
      <c r="B1054">
        <f t="shared" si="16"/>
        <v>6.0979769001578124E-65</v>
      </c>
    </row>
    <row r="1055" spans="1:2">
      <c r="A1055">
        <v>159.9174258896528</v>
      </c>
      <c r="B1055">
        <f t="shared" si="16"/>
        <v>2.4714033598898577E-11</v>
      </c>
    </row>
    <row r="1056" spans="1:2">
      <c r="A1056">
        <v>127.46754055086058</v>
      </c>
      <c r="B1056">
        <f t="shared" si="16"/>
        <v>3.4688744691340687E-68</v>
      </c>
    </row>
    <row r="1057" spans="1:2">
      <c r="A1057">
        <v>156.7964050079172</v>
      </c>
      <c r="B1057">
        <f t="shared" si="16"/>
        <v>1.3595454951109501E-14</v>
      </c>
    </row>
    <row r="1058" spans="1:2">
      <c r="A1058">
        <v>252.69266916409833</v>
      </c>
      <c r="B1058">
        <f t="shared" si="16"/>
        <v>4.2542472202177504E-129</v>
      </c>
    </row>
    <row r="1059" spans="1:2">
      <c r="A1059">
        <v>198.2652979674458</v>
      </c>
      <c r="B1059">
        <f t="shared" si="16"/>
        <v>1.1867386481087075E-9</v>
      </c>
    </row>
    <row r="1060" spans="1:2">
      <c r="A1060">
        <v>234.77838385559153</v>
      </c>
      <c r="B1060">
        <f t="shared" si="16"/>
        <v>5.3110143686064087E-74</v>
      </c>
    </row>
    <row r="1061" spans="1:2">
      <c r="A1061">
        <v>239.07704235141864</v>
      </c>
      <c r="B1061">
        <f t="shared" si="16"/>
        <v>8.2523096648601378E-86</v>
      </c>
    </row>
    <row r="1062" spans="1:2">
      <c r="A1062">
        <v>264.70316970488057</v>
      </c>
      <c r="B1062">
        <f t="shared" si="16"/>
        <v>1.0427576605409575E-174</v>
      </c>
    </row>
    <row r="1063" spans="1:2">
      <c r="A1063">
        <v>164.94507053692359</v>
      </c>
      <c r="B1063">
        <f t="shared" si="16"/>
        <v>4.5214290219904508E-7</v>
      </c>
    </row>
    <row r="1064" spans="1:2">
      <c r="A1064">
        <v>177.7071115608851</v>
      </c>
      <c r="B1064">
        <f t="shared" si="16"/>
        <v>9.9298469439226711E-2</v>
      </c>
    </row>
    <row r="1065" spans="1:2">
      <c r="A1065">
        <v>167.3739807298989</v>
      </c>
      <c r="B1065">
        <f t="shared" si="16"/>
        <v>1.8944149430918103E-5</v>
      </c>
    </row>
    <row r="1066" spans="1:2">
      <c r="A1066">
        <v>152.99962387842243</v>
      </c>
      <c r="B1066">
        <f t="shared" si="16"/>
        <v>3.4227268995628526E-19</v>
      </c>
    </row>
    <row r="1067" spans="1:2">
      <c r="A1067">
        <v>143.89799434837187</v>
      </c>
      <c r="B1067">
        <f t="shared" si="16"/>
        <v>4.7548092349731708E-33</v>
      </c>
    </row>
    <row r="1068" spans="1:2">
      <c r="A1068">
        <v>142.38841958984267</v>
      </c>
      <c r="B1068">
        <f t="shared" si="16"/>
        <v>9.8247280025182591E-36</v>
      </c>
    </row>
    <row r="1069" spans="1:2">
      <c r="A1069">
        <v>138.12791212301818</v>
      </c>
      <c r="B1069">
        <f t="shared" si="16"/>
        <v>6.6339973281343499E-44</v>
      </c>
    </row>
    <row r="1070" spans="1:2">
      <c r="A1070">
        <v>215.86677962630347</v>
      </c>
      <c r="B1070">
        <f t="shared" si="16"/>
        <v>1.2178264447857475E-32</v>
      </c>
    </row>
    <row r="1071" spans="1:2">
      <c r="A1071">
        <v>135.21161963552004</v>
      </c>
      <c r="B1071">
        <f t="shared" si="16"/>
        <v>5.2979188212219075E-50</v>
      </c>
    </row>
    <row r="1072" spans="1:2">
      <c r="A1072">
        <v>185.0116420879931</v>
      </c>
      <c r="B1072">
        <f t="shared" si="16"/>
        <v>3.2945023301714789E-2</v>
      </c>
    </row>
    <row r="1073" spans="1:2">
      <c r="A1073">
        <v>156.90448026332888</v>
      </c>
      <c r="B1073">
        <f t="shared" si="16"/>
        <v>1.7952399815031652E-14</v>
      </c>
    </row>
    <row r="1074" spans="1:2">
      <c r="A1074">
        <v>204.89986627551843</v>
      </c>
      <c r="B1074">
        <f t="shared" si="16"/>
        <v>1.4610869369597946E-16</v>
      </c>
    </row>
    <row r="1075" spans="1:2">
      <c r="A1075">
        <v>149.24829929412226</v>
      </c>
      <c r="B1075">
        <f t="shared" si="16"/>
        <v>2.0287716354488309E-24</v>
      </c>
    </row>
    <row r="1076" spans="1:2">
      <c r="A1076">
        <v>179.91221784512163</v>
      </c>
      <c r="B1076">
        <f t="shared" si="16"/>
        <v>0.13292384394320209</v>
      </c>
    </row>
    <row r="1077" spans="1:2">
      <c r="A1077">
        <v>163.18757207016461</v>
      </c>
      <c r="B1077">
        <f t="shared" si="16"/>
        <v>2.0135967261599821E-8</v>
      </c>
    </row>
    <row r="1078" spans="1:2">
      <c r="A1078">
        <v>115.51200532237999</v>
      </c>
      <c r="B1078">
        <f t="shared" si="16"/>
        <v>6.0931110695703594E-102</v>
      </c>
    </row>
    <row r="1079" spans="1:2">
      <c r="A1079">
        <v>164.30409846150724</v>
      </c>
      <c r="B1079">
        <f t="shared" si="16"/>
        <v>1.5125614609189295E-7</v>
      </c>
    </row>
    <row r="1080" spans="1:2">
      <c r="A1080">
        <v>112.58655194949824</v>
      </c>
      <c r="B1080">
        <f t="shared" si="16"/>
        <v>2.9835621580666758E-111</v>
      </c>
    </row>
    <row r="1081" spans="1:2">
      <c r="A1081">
        <v>260.57288596319268</v>
      </c>
      <c r="B1081">
        <f t="shared" si="16"/>
        <v>3.0795559127812825E-158</v>
      </c>
    </row>
    <row r="1082" spans="1:2">
      <c r="A1082">
        <v>101.68463450070703</v>
      </c>
      <c r="B1082">
        <f t="shared" si="16"/>
        <v>1.3894876385122357E-149</v>
      </c>
    </row>
    <row r="1083" spans="1:2">
      <c r="A1083">
        <v>148.0750102015736</v>
      </c>
      <c r="B1083">
        <f t="shared" si="16"/>
        <v>3.4115374711653724E-26</v>
      </c>
    </row>
    <row r="1084" spans="1:2">
      <c r="A1084">
        <v>217.24897169377073</v>
      </c>
      <c r="B1084">
        <f t="shared" si="16"/>
        <v>4.438772453782645E-35</v>
      </c>
    </row>
    <row r="1085" spans="1:2">
      <c r="A1085">
        <v>89.333673713263124</v>
      </c>
      <c r="B1085">
        <f t="shared" si="16"/>
        <v>6.1198571725571829E-200</v>
      </c>
    </row>
    <row r="1086" spans="1:2">
      <c r="A1086">
        <v>103.75058809557231</v>
      </c>
      <c r="B1086">
        <f t="shared" si="16"/>
        <v>7.0360196399409284E-142</v>
      </c>
    </row>
    <row r="1087" spans="1:2">
      <c r="A1087">
        <v>174.07012410301832</v>
      </c>
      <c r="B1087">
        <f t="shared" si="16"/>
        <v>1.885316248289683E-2</v>
      </c>
    </row>
    <row r="1088" spans="1:2">
      <c r="A1088">
        <v>163.87400069077557</v>
      </c>
      <c r="B1088">
        <f t="shared" si="16"/>
        <v>7.0711769536465591E-8</v>
      </c>
    </row>
    <row r="1089" spans="1:2">
      <c r="A1089">
        <v>159.57969071649131</v>
      </c>
      <c r="B1089">
        <f t="shared" si="16"/>
        <v>1.1558406448539211E-11</v>
      </c>
    </row>
    <row r="1090" spans="1:2">
      <c r="A1090">
        <v>222.84708438717644</v>
      </c>
      <c r="B1090">
        <f t="shared" ref="B1090:B1153" si="17">_xlfn.NORM.DIST(A1090,180,3,FALSE)</f>
        <v>6.7425553467760951E-46</v>
      </c>
    </row>
    <row r="1091" spans="1:2">
      <c r="A1091">
        <v>128.09361169245676</v>
      </c>
      <c r="B1091">
        <f t="shared" si="17"/>
        <v>1.3115685774981979E-66</v>
      </c>
    </row>
    <row r="1092" spans="1:2">
      <c r="A1092">
        <v>77.609131949138828</v>
      </c>
      <c r="B1092">
        <f t="shared" si="17"/>
        <v>1.4929249232455122E-254</v>
      </c>
    </row>
    <row r="1093" spans="1:2">
      <c r="A1093">
        <v>231.02358045405708</v>
      </c>
      <c r="B1093">
        <f t="shared" si="17"/>
        <v>2.0426370931449424E-64</v>
      </c>
    </row>
    <row r="1094" spans="1:2">
      <c r="A1094">
        <v>266.29368494439404</v>
      </c>
      <c r="B1094">
        <f t="shared" si="17"/>
        <v>2.8586446259019781E-181</v>
      </c>
    </row>
    <row r="1095" spans="1:2">
      <c r="A1095">
        <v>241.39671768323751</v>
      </c>
      <c r="B1095">
        <f t="shared" si="17"/>
        <v>1.4924925985563435E-92</v>
      </c>
    </row>
    <row r="1096" spans="1:2">
      <c r="A1096">
        <v>229.65826065017609</v>
      </c>
      <c r="B1096">
        <f t="shared" si="17"/>
        <v>4.2347098199902356E-61</v>
      </c>
    </row>
    <row r="1097" spans="1:2">
      <c r="A1097">
        <v>192.64613842977269</v>
      </c>
      <c r="B1097">
        <f t="shared" si="17"/>
        <v>1.8416512308571929E-5</v>
      </c>
    </row>
    <row r="1098" spans="1:2">
      <c r="A1098">
        <v>175.43903868470807</v>
      </c>
      <c r="B1098">
        <f t="shared" si="17"/>
        <v>4.1867812740000253E-2</v>
      </c>
    </row>
    <row r="1099" spans="1:2">
      <c r="A1099">
        <v>257.20515895925928</v>
      </c>
      <c r="B1099">
        <f t="shared" si="17"/>
        <v>2.0356426251266086E-145</v>
      </c>
    </row>
    <row r="1100" spans="1:2">
      <c r="A1100">
        <v>137.71114981835126</v>
      </c>
      <c r="B1100">
        <f t="shared" si="17"/>
        <v>9.4515202589490427E-45</v>
      </c>
    </row>
    <row r="1101" spans="1:2">
      <c r="A1101">
        <v>134.55968928581569</v>
      </c>
      <c r="B1101">
        <f t="shared" si="17"/>
        <v>2.0177128117763084E-51</v>
      </c>
    </row>
    <row r="1102" spans="1:2">
      <c r="A1102">
        <v>240.68611128284829</v>
      </c>
      <c r="B1102">
        <f t="shared" si="17"/>
        <v>1.8494339577094663E-90</v>
      </c>
    </row>
    <row r="1103" spans="1:2">
      <c r="A1103">
        <v>156.67951674884534</v>
      </c>
      <c r="B1103">
        <f t="shared" si="17"/>
        <v>1.005045439657045E-14</v>
      </c>
    </row>
    <row r="1104" spans="1:2">
      <c r="A1104">
        <v>181.50029791257111</v>
      </c>
      <c r="B1104">
        <f t="shared" si="17"/>
        <v>0.11734928156044212</v>
      </c>
    </row>
    <row r="1105" spans="1:2">
      <c r="A1105">
        <v>194.70072788833932</v>
      </c>
      <c r="B1105">
        <f t="shared" si="17"/>
        <v>8.1202091835562126E-7</v>
      </c>
    </row>
    <row r="1106" spans="1:2">
      <c r="A1106">
        <v>140.8346638524381</v>
      </c>
      <c r="B1106">
        <f t="shared" si="17"/>
        <v>1.3004461572630689E-38</v>
      </c>
    </row>
    <row r="1107" spans="1:2">
      <c r="A1107">
        <v>171.01757794051082</v>
      </c>
      <c r="B1107">
        <f t="shared" si="17"/>
        <v>1.5034541565728506E-3</v>
      </c>
    </row>
    <row r="1108" spans="1:2">
      <c r="A1108">
        <v>243.49374871206237</v>
      </c>
      <c r="B1108">
        <f t="shared" si="17"/>
        <v>7.1605631774888455E-99</v>
      </c>
    </row>
    <row r="1109" spans="1:2">
      <c r="A1109">
        <v>131.91022208018694</v>
      </c>
      <c r="B1109">
        <f t="shared" si="17"/>
        <v>2.1181352965149462E-57</v>
      </c>
    </row>
    <row r="1110" spans="1:2">
      <c r="A1110">
        <v>60.176546867005527</v>
      </c>
      <c r="B1110">
        <f t="shared" si="17"/>
        <v>0</v>
      </c>
    </row>
    <row r="1111" spans="1:2">
      <c r="A1111">
        <v>253.72007985395612</v>
      </c>
      <c r="B1111">
        <f t="shared" si="17"/>
        <v>9.986726864650342E-133</v>
      </c>
    </row>
    <row r="1112" spans="1:2">
      <c r="A1112">
        <v>94.304671619902365</v>
      </c>
      <c r="B1112">
        <f t="shared" si="17"/>
        <v>8.692334907880393E-179</v>
      </c>
    </row>
    <row r="1113" spans="1:2">
      <c r="A1113">
        <v>122.80569353577448</v>
      </c>
      <c r="B1113">
        <f t="shared" si="17"/>
        <v>1.578620731074969E-80</v>
      </c>
    </row>
    <row r="1114" spans="1:2">
      <c r="A1114">
        <v>237.2529825149104</v>
      </c>
      <c r="B1114">
        <f t="shared" si="17"/>
        <v>1.0870617988284532E-80</v>
      </c>
    </row>
    <row r="1115" spans="1:2">
      <c r="A1115">
        <v>134.15208786653238</v>
      </c>
      <c r="B1115">
        <f t="shared" si="17"/>
        <v>2.5532610947436574E-52</v>
      </c>
    </row>
    <row r="1116" spans="1:2">
      <c r="A1116">
        <v>197.49775492498884</v>
      </c>
      <c r="B1116">
        <f t="shared" si="17"/>
        <v>5.4531382563159445E-9</v>
      </c>
    </row>
    <row r="1117" spans="1:2">
      <c r="A1117">
        <v>199.21275384120236</v>
      </c>
      <c r="B1117">
        <f t="shared" si="17"/>
        <v>1.6505075997431145E-10</v>
      </c>
    </row>
    <row r="1118" spans="1:2">
      <c r="A1118">
        <v>164.07484440576809</v>
      </c>
      <c r="B1118">
        <f t="shared" si="17"/>
        <v>1.0111296017884276E-7</v>
      </c>
    </row>
    <row r="1119" spans="1:2">
      <c r="A1119">
        <v>225.82460405799793</v>
      </c>
      <c r="B1119">
        <f t="shared" si="17"/>
        <v>2.8750714031006777E-52</v>
      </c>
    </row>
    <row r="1120" spans="1:2">
      <c r="A1120">
        <v>154.1640999673109</v>
      </c>
      <c r="B1120">
        <f t="shared" si="17"/>
        <v>1.0443667608854826E-17</v>
      </c>
    </row>
    <row r="1121" spans="1:2">
      <c r="A1121">
        <v>229.59552597938455</v>
      </c>
      <c r="B1121">
        <f t="shared" si="17"/>
        <v>5.9849022590201595E-61</v>
      </c>
    </row>
    <row r="1122" spans="1:2">
      <c r="A1122">
        <v>180.21261371330183</v>
      </c>
      <c r="B1122">
        <f t="shared" si="17"/>
        <v>0.1326472157527146</v>
      </c>
    </row>
    <row r="1123" spans="1:2">
      <c r="A1123">
        <v>177.90238916830276</v>
      </c>
      <c r="B1123">
        <f t="shared" si="17"/>
        <v>0.10414265194433946</v>
      </c>
    </row>
    <row r="1124" spans="1:2">
      <c r="A1124">
        <v>237.22364448956796</v>
      </c>
      <c r="B1124">
        <f t="shared" si="17"/>
        <v>1.3100467226686812E-80</v>
      </c>
    </row>
    <row r="1125" spans="1:2">
      <c r="A1125">
        <v>163.95192619682348</v>
      </c>
      <c r="B1125">
        <f t="shared" si="17"/>
        <v>8.1279989931132132E-8</v>
      </c>
    </row>
    <row r="1126" spans="1:2">
      <c r="A1126">
        <v>165.67307102348423</v>
      </c>
      <c r="B1126">
        <f t="shared" si="17"/>
        <v>1.4837560460106835E-6</v>
      </c>
    </row>
    <row r="1127" spans="1:2">
      <c r="A1127">
        <v>201.67778575312695</v>
      </c>
      <c r="B1127">
        <f t="shared" si="17"/>
        <v>6.104544133707419E-13</v>
      </c>
    </row>
    <row r="1128" spans="1:2">
      <c r="A1128">
        <v>198.1779216745781</v>
      </c>
      <c r="B1128">
        <f t="shared" si="17"/>
        <v>1.4163922823429094E-9</v>
      </c>
    </row>
    <row r="1129" spans="1:2">
      <c r="A1129">
        <v>191.52659706349368</v>
      </c>
      <c r="B1129">
        <f t="shared" si="17"/>
        <v>8.2823602653535829E-5</v>
      </c>
    </row>
    <row r="1130" spans="1:2">
      <c r="A1130">
        <v>221.46900892010308</v>
      </c>
      <c r="B1130">
        <f t="shared" si="17"/>
        <v>4.2883522832609764E-43</v>
      </c>
    </row>
    <row r="1131" spans="1:2">
      <c r="A1131">
        <v>179.94735389918787</v>
      </c>
      <c r="B1131">
        <f t="shared" si="17"/>
        <v>0.13296028554009973</v>
      </c>
    </row>
    <row r="1132" spans="1:2">
      <c r="A1132">
        <v>181.09049324237276</v>
      </c>
      <c r="B1132">
        <f t="shared" si="17"/>
        <v>0.12447926438461404</v>
      </c>
    </row>
    <row r="1133" spans="1:2">
      <c r="A1133">
        <v>160.75796611374244</v>
      </c>
      <c r="B1133">
        <f t="shared" si="17"/>
        <v>1.5504258872927573E-10</v>
      </c>
    </row>
    <row r="1134" spans="1:2">
      <c r="A1134">
        <v>246.6637629365141</v>
      </c>
      <c r="B1134">
        <f t="shared" si="17"/>
        <v>7.9419013504242463E-109</v>
      </c>
    </row>
    <row r="1135" spans="1:2">
      <c r="A1135">
        <v>167.03578171443951</v>
      </c>
      <c r="B1135">
        <f t="shared" si="17"/>
        <v>1.1712825246211099E-5</v>
      </c>
    </row>
    <row r="1136" spans="1:2">
      <c r="A1136">
        <v>215.01244009385118</v>
      </c>
      <c r="B1136">
        <f t="shared" si="17"/>
        <v>3.5206469491011345E-31</v>
      </c>
    </row>
    <row r="1137" spans="1:2">
      <c r="A1137">
        <v>224.02454806040623</v>
      </c>
      <c r="B1137">
        <f t="shared" si="17"/>
        <v>2.2954568074365041E-48</v>
      </c>
    </row>
    <row r="1138" spans="1:2">
      <c r="A1138">
        <v>246.2624233882525</v>
      </c>
      <c r="B1138">
        <f t="shared" si="17"/>
        <v>1.5384725247508118E-107</v>
      </c>
    </row>
    <row r="1139" spans="1:2">
      <c r="A1139">
        <v>187.62637910156627</v>
      </c>
      <c r="B1139">
        <f t="shared" si="17"/>
        <v>5.2540605919354812E-3</v>
      </c>
    </row>
    <row r="1140" spans="1:2">
      <c r="A1140">
        <v>120.57043750217417</v>
      </c>
      <c r="B1140">
        <f t="shared" si="17"/>
        <v>8.1026505023532769E-87</v>
      </c>
    </row>
    <row r="1141" spans="1:2">
      <c r="A1141">
        <v>139.87949660047889</v>
      </c>
      <c r="B1141">
        <f t="shared" si="17"/>
        <v>1.9359276521325545E-40</v>
      </c>
    </row>
    <row r="1142" spans="1:2">
      <c r="A1142">
        <v>269.80775419331621</v>
      </c>
      <c r="B1142">
        <f t="shared" si="17"/>
        <v>3.3519163416454462E-196</v>
      </c>
    </row>
    <row r="1143" spans="1:2">
      <c r="A1143">
        <v>87.251021795673296</v>
      </c>
      <c r="B1143">
        <f t="shared" si="17"/>
        <v>3.717773022167881E-209</v>
      </c>
    </row>
    <row r="1144" spans="1:2">
      <c r="A1144">
        <v>140.94981270289281</v>
      </c>
      <c r="B1144">
        <f t="shared" si="17"/>
        <v>2.1448390037991425E-38</v>
      </c>
    </row>
    <row r="1145" spans="1:2">
      <c r="A1145">
        <v>254.56183766407776</v>
      </c>
      <c r="B1145">
        <f t="shared" si="17"/>
        <v>9.7250859047341484E-136</v>
      </c>
    </row>
    <row r="1146" spans="1:2">
      <c r="A1146">
        <v>78.359164944849908</v>
      </c>
      <c r="B1146">
        <f t="shared" si="17"/>
        <v>7.349828096582292E-251</v>
      </c>
    </row>
    <row r="1147" spans="1:2">
      <c r="A1147">
        <v>185.1488814278855</v>
      </c>
      <c r="B1147">
        <f t="shared" si="17"/>
        <v>3.0489191299963393E-2</v>
      </c>
    </row>
    <row r="1148" spans="1:2">
      <c r="A1148">
        <v>215.04212600091705</v>
      </c>
      <c r="B1148">
        <f t="shared" si="17"/>
        <v>3.1365064331139056E-31</v>
      </c>
    </row>
    <row r="1149" spans="1:2">
      <c r="A1149">
        <v>223.59572585599381</v>
      </c>
      <c r="B1149">
        <f t="shared" si="17"/>
        <v>1.8510711994304242E-47</v>
      </c>
    </row>
    <row r="1150" spans="1:2">
      <c r="A1150">
        <v>121.10571151395561</v>
      </c>
      <c r="B1150">
        <f t="shared" si="17"/>
        <v>2.7337384477436783E-85</v>
      </c>
    </row>
    <row r="1151" spans="1:2">
      <c r="A1151">
        <v>196.50374088058015</v>
      </c>
      <c r="B1151">
        <f t="shared" si="17"/>
        <v>3.5653807968981714E-8</v>
      </c>
    </row>
    <row r="1152" spans="1:2">
      <c r="A1152">
        <v>194.06335059073172</v>
      </c>
      <c r="B1152">
        <f t="shared" si="17"/>
        <v>2.2485881331459209E-6</v>
      </c>
    </row>
    <row r="1153" spans="1:2">
      <c r="A1153">
        <v>94.19242178380955</v>
      </c>
      <c r="B1153">
        <f t="shared" si="17"/>
        <v>2.983007359049633E-179</v>
      </c>
    </row>
    <row r="1154" spans="1:2">
      <c r="A1154">
        <v>183.26579765896895</v>
      </c>
      <c r="B1154">
        <f t="shared" ref="B1154:B1217" si="18">_xlfn.NORM.DIST(A1154,180,3,FALSE)</f>
        <v>7.352903237973267E-2</v>
      </c>
    </row>
    <row r="1155" spans="1:2">
      <c r="A1155">
        <v>165.54719581989048</v>
      </c>
      <c r="B1155">
        <f t="shared" si="18"/>
        <v>1.2132687255527233E-6</v>
      </c>
    </row>
    <row r="1156" spans="1:2">
      <c r="A1156">
        <v>162.50224507501116</v>
      </c>
      <c r="B1156">
        <f t="shared" si="18"/>
        <v>5.4531382563159445E-9</v>
      </c>
    </row>
    <row r="1157" spans="1:2">
      <c r="A1157">
        <v>228.82496796199121</v>
      </c>
      <c r="B1157">
        <f t="shared" si="18"/>
        <v>4.044390951399096E-59</v>
      </c>
    </row>
    <row r="1158" spans="1:2">
      <c r="A1158">
        <v>174.77272922376869</v>
      </c>
      <c r="B1158">
        <f t="shared" si="18"/>
        <v>2.9142117658272324E-2</v>
      </c>
    </row>
    <row r="1159" spans="1:2">
      <c r="A1159">
        <v>161.80543798298459</v>
      </c>
      <c r="B1159">
        <f t="shared" si="18"/>
        <v>1.3695578630026807E-9</v>
      </c>
    </row>
    <row r="1160" spans="1:2">
      <c r="A1160">
        <v>141.55385133533855</v>
      </c>
      <c r="B1160">
        <f t="shared" si="18"/>
        <v>2.8894851372709008E-37</v>
      </c>
    </row>
    <row r="1161" spans="1:2">
      <c r="A1161">
        <v>197.69651134964079</v>
      </c>
      <c r="B1161">
        <f t="shared" si="18"/>
        <v>3.6971984282810528E-9</v>
      </c>
    </row>
    <row r="1162" spans="1:2">
      <c r="A1162">
        <v>215.01742639855365</v>
      </c>
      <c r="B1162">
        <f t="shared" si="18"/>
        <v>3.4530065199423206E-31</v>
      </c>
    </row>
    <row r="1163" spans="1:2">
      <c r="A1163">
        <v>216.79197106976062</v>
      </c>
      <c r="B1163">
        <f t="shared" si="18"/>
        <v>2.9084276441915369E-34</v>
      </c>
    </row>
    <row r="1164" spans="1:2">
      <c r="A1164">
        <v>245.82931064258446</v>
      </c>
      <c r="B1164">
        <f t="shared" si="18"/>
        <v>3.6934921281925345E-106</v>
      </c>
    </row>
    <row r="1165" spans="1:2">
      <c r="A1165">
        <v>204.85591721779201</v>
      </c>
      <c r="B1165">
        <f t="shared" si="18"/>
        <v>1.6498181496270637E-16</v>
      </c>
    </row>
    <row r="1166" spans="1:2">
      <c r="A1166">
        <v>122.14970456596348</v>
      </c>
      <c r="B1166">
        <f t="shared" si="18"/>
        <v>2.384657700490195E-82</v>
      </c>
    </row>
    <row r="1167" spans="1:2">
      <c r="A1167">
        <v>214.86447440081974</v>
      </c>
      <c r="B1167">
        <f t="shared" si="18"/>
        <v>6.2529609456276207E-31</v>
      </c>
    </row>
    <row r="1168" spans="1:2">
      <c r="A1168">
        <v>181.23880681712762</v>
      </c>
      <c r="B1168">
        <f t="shared" si="18"/>
        <v>0.12211296389394485</v>
      </c>
    </row>
    <row r="1169" spans="1:2">
      <c r="A1169">
        <v>169.68693034839816</v>
      </c>
      <c r="B1169">
        <f t="shared" si="18"/>
        <v>3.6108156233870411E-4</v>
      </c>
    </row>
    <row r="1170" spans="1:2">
      <c r="A1170">
        <v>171.28289573491202</v>
      </c>
      <c r="B1170">
        <f t="shared" si="18"/>
        <v>1.9516088449186052E-3</v>
      </c>
    </row>
    <row r="1171" spans="1:2">
      <c r="A1171">
        <v>225.31855211098446</v>
      </c>
      <c r="B1171">
        <f t="shared" si="18"/>
        <v>3.7280706247273463E-51</v>
      </c>
    </row>
    <row r="1172" spans="1:2">
      <c r="A1172">
        <v>284.91324246686418</v>
      </c>
      <c r="B1172">
        <f t="shared" si="18"/>
        <v>3.6125795286073681E-267</v>
      </c>
    </row>
    <row r="1173" spans="1:2">
      <c r="A1173">
        <v>162.25374156390899</v>
      </c>
      <c r="B1173">
        <f t="shared" si="18"/>
        <v>3.3522146286594278E-9</v>
      </c>
    </row>
    <row r="1174" spans="1:2">
      <c r="A1174">
        <v>194.76172315051372</v>
      </c>
      <c r="B1174">
        <f t="shared" si="18"/>
        <v>7.3486652440518102E-7</v>
      </c>
    </row>
    <row r="1175" spans="1:2">
      <c r="A1175">
        <v>291.70435755047947</v>
      </c>
      <c r="B1175">
        <f t="shared" si="18"/>
        <v>1.160102784705815E-302</v>
      </c>
    </row>
    <row r="1176" spans="1:2">
      <c r="A1176">
        <v>82.549980106414296</v>
      </c>
      <c r="B1176">
        <f t="shared" si="18"/>
        <v>9.9335511671572499E-231</v>
      </c>
    </row>
    <row r="1177" spans="1:2">
      <c r="A1177">
        <v>161.54325112409424</v>
      </c>
      <c r="B1177">
        <f t="shared" si="18"/>
        <v>8.0302236714995033E-10</v>
      </c>
    </row>
    <row r="1178" spans="1:2">
      <c r="A1178">
        <v>206.78515329535003</v>
      </c>
      <c r="B1178">
        <f t="shared" si="18"/>
        <v>6.5113165067761295E-19</v>
      </c>
    </row>
    <row r="1179" spans="1:2">
      <c r="A1179">
        <v>98.559497018577531</v>
      </c>
      <c r="B1179">
        <f t="shared" si="18"/>
        <v>1.2502482824527527E-161</v>
      </c>
    </row>
    <row r="1180" spans="1:2">
      <c r="A1180">
        <v>139.03391209139954</v>
      </c>
      <c r="B1180">
        <f t="shared" si="18"/>
        <v>4.2911669866651955E-42</v>
      </c>
    </row>
    <row r="1181" spans="1:2">
      <c r="A1181">
        <v>180.71594058681512</v>
      </c>
      <c r="B1181">
        <f t="shared" si="18"/>
        <v>0.1292473867574723</v>
      </c>
    </row>
    <row r="1182" spans="1:2">
      <c r="A1182">
        <v>188.42430381453596</v>
      </c>
      <c r="B1182">
        <f t="shared" si="18"/>
        <v>2.5792227183270124E-3</v>
      </c>
    </row>
    <row r="1183" spans="1:2">
      <c r="A1183">
        <v>162.19987787706486</v>
      </c>
      <c r="B1183">
        <f t="shared" si="18"/>
        <v>3.0139492440382803E-9</v>
      </c>
    </row>
    <row r="1184" spans="1:2">
      <c r="A1184">
        <v>116.25148590581375</v>
      </c>
      <c r="B1184">
        <f t="shared" si="18"/>
        <v>1.1825207964231187E-99</v>
      </c>
    </row>
    <row r="1185" spans="1:2">
      <c r="A1185">
        <v>216.33792744039965</v>
      </c>
      <c r="B1185">
        <f t="shared" si="18"/>
        <v>1.8398854627295529E-33</v>
      </c>
    </row>
    <row r="1186" spans="1:2">
      <c r="A1186">
        <v>218.31673666354618</v>
      </c>
      <c r="B1186">
        <f t="shared" si="18"/>
        <v>5.0176884849213527E-37</v>
      </c>
    </row>
    <row r="1187" spans="1:2">
      <c r="A1187">
        <v>168.55341573289479</v>
      </c>
      <c r="B1187">
        <f t="shared" si="18"/>
        <v>9.1728436701321819E-5</v>
      </c>
    </row>
    <row r="1188" spans="1:2">
      <c r="A1188">
        <v>123.91879909017007</v>
      </c>
      <c r="B1188">
        <f t="shared" si="18"/>
        <v>1.7396130447278623E-77</v>
      </c>
    </row>
    <row r="1189" spans="1:2">
      <c r="A1189">
        <v>190.86318661691621</v>
      </c>
      <c r="B1189">
        <f t="shared" si="18"/>
        <v>1.8903156043335989E-4</v>
      </c>
    </row>
    <row r="1190" spans="1:2">
      <c r="A1190">
        <v>149.30442421216867</v>
      </c>
      <c r="B1190">
        <f t="shared" si="18"/>
        <v>2.4572092292172867E-24</v>
      </c>
    </row>
    <row r="1191" spans="1:2">
      <c r="A1191">
        <v>243.9279051029007</v>
      </c>
      <c r="B1191">
        <f t="shared" si="18"/>
        <v>3.31278420748009E-100</v>
      </c>
    </row>
    <row r="1192" spans="1:2">
      <c r="A1192">
        <v>108.37950230750721</v>
      </c>
      <c r="B1192">
        <f t="shared" si="18"/>
        <v>2.3015965634495289E-125</v>
      </c>
    </row>
    <row r="1193" spans="1:2">
      <c r="A1193">
        <v>183.46513388649328</v>
      </c>
      <c r="B1193">
        <f t="shared" si="18"/>
        <v>6.8247473141613474E-2</v>
      </c>
    </row>
    <row r="1194" spans="1:2">
      <c r="A1194">
        <v>142.18328533359454</v>
      </c>
      <c r="B1194">
        <f t="shared" si="18"/>
        <v>4.159086279907215E-36</v>
      </c>
    </row>
    <row r="1195" spans="1:2">
      <c r="A1195">
        <v>159.34701582380512</v>
      </c>
      <c r="B1195">
        <f t="shared" si="18"/>
        <v>6.7970173022714223E-12</v>
      </c>
    </row>
    <row r="1196" spans="1:2">
      <c r="A1196">
        <v>222.02532977615192</v>
      </c>
      <c r="B1196">
        <f t="shared" si="18"/>
        <v>3.2477160761954013E-44</v>
      </c>
    </row>
    <row r="1197" spans="1:2">
      <c r="A1197">
        <v>137.34691765392199</v>
      </c>
      <c r="B1197">
        <f t="shared" si="18"/>
        <v>1.6944621653426613E-45</v>
      </c>
    </row>
    <row r="1198" spans="1:2">
      <c r="A1198">
        <v>217.00991896948835</v>
      </c>
      <c r="B1198">
        <f t="shared" si="18"/>
        <v>1.1900595320542099E-34</v>
      </c>
    </row>
    <row r="1199" spans="1:2">
      <c r="A1199">
        <v>364.17136743664742</v>
      </c>
      <c r="B1199">
        <f t="shared" si="18"/>
        <v>0</v>
      </c>
    </row>
    <row r="1200" spans="1:2">
      <c r="A1200">
        <v>133.32784010315663</v>
      </c>
      <c r="B1200">
        <f t="shared" si="18"/>
        <v>3.6910271755235955E-54</v>
      </c>
    </row>
    <row r="1201" spans="1:2">
      <c r="A1201">
        <v>180.41160205910273</v>
      </c>
      <c r="B1201">
        <f t="shared" si="18"/>
        <v>0.13173501501674431</v>
      </c>
    </row>
    <row r="1202" spans="1:2">
      <c r="A1202">
        <v>249.7352106726612</v>
      </c>
      <c r="B1202">
        <f t="shared" si="18"/>
        <v>6.1930666246142962E-119</v>
      </c>
    </row>
    <row r="1203" spans="1:2">
      <c r="A1203">
        <v>120.8999974548351</v>
      </c>
      <c r="B1203">
        <f t="shared" si="18"/>
        <v>7.0975557368885262E-86</v>
      </c>
    </row>
    <row r="1204" spans="1:2">
      <c r="A1204">
        <v>251.4224370312877</v>
      </c>
      <c r="B1204">
        <f t="shared" si="18"/>
        <v>1.1106798367392442E-124</v>
      </c>
    </row>
    <row r="1205" spans="1:2">
      <c r="A1205">
        <v>181.68769020092441</v>
      </c>
      <c r="B1205">
        <f t="shared" si="18"/>
        <v>0.11351848276702985</v>
      </c>
    </row>
    <row r="1206" spans="1:2">
      <c r="A1206">
        <v>183.99716100218939</v>
      </c>
      <c r="B1206">
        <f t="shared" si="18"/>
        <v>5.4739025288528996E-2</v>
      </c>
    </row>
    <row r="1207" spans="1:2">
      <c r="A1207">
        <v>159.13509787395014</v>
      </c>
      <c r="B1207">
        <f t="shared" si="18"/>
        <v>4.1690354327567472E-12</v>
      </c>
    </row>
    <row r="1208" spans="1:2">
      <c r="A1208">
        <v>83.641401033382863</v>
      </c>
      <c r="B1208">
        <f t="shared" si="18"/>
        <v>1.2609878101915379E-225</v>
      </c>
    </row>
    <row r="1209" spans="1:2">
      <c r="A1209">
        <v>283.52820936532225</v>
      </c>
      <c r="B1209">
        <f t="shared" si="18"/>
        <v>3.3371643387974056E-260</v>
      </c>
    </row>
    <row r="1210" spans="1:2">
      <c r="A1210">
        <v>177.80086568534898</v>
      </c>
      <c r="B1210">
        <f t="shared" si="18"/>
        <v>0.10164914598972541</v>
      </c>
    </row>
    <row r="1211" spans="1:2">
      <c r="A1211">
        <v>142.71542840986513</v>
      </c>
      <c r="B1211">
        <f t="shared" si="18"/>
        <v>3.8303933771970354E-35</v>
      </c>
    </row>
    <row r="1212" spans="1:2">
      <c r="A1212">
        <v>213.68596708241967</v>
      </c>
      <c r="B1212">
        <f t="shared" si="18"/>
        <v>5.5625827633405825E-29</v>
      </c>
    </row>
    <row r="1213" spans="1:2">
      <c r="A1213">
        <v>219.59102741646348</v>
      </c>
      <c r="B1213">
        <f t="shared" si="18"/>
        <v>2.0192834077380626E-39</v>
      </c>
    </row>
    <row r="1214" spans="1:2">
      <c r="A1214">
        <v>236.54052074532956</v>
      </c>
      <c r="B1214">
        <f t="shared" si="18"/>
        <v>9.8254685824454714E-79</v>
      </c>
    </row>
    <row r="1215" spans="1:2">
      <c r="A1215">
        <v>219.84463319284259</v>
      </c>
      <c r="B1215">
        <f t="shared" si="18"/>
        <v>6.5938810475612432E-40</v>
      </c>
    </row>
    <row r="1216" spans="1:2">
      <c r="A1216">
        <v>218.71622084261617</v>
      </c>
      <c r="B1216">
        <f t="shared" si="18"/>
        <v>9.0785861588418972E-38</v>
      </c>
    </row>
    <row r="1217" spans="1:2">
      <c r="A1217">
        <v>152.55874177426449</v>
      </c>
      <c r="B1217">
        <f t="shared" si="18"/>
        <v>9.0210361865654657E-20</v>
      </c>
    </row>
    <row r="1218" spans="1:2">
      <c r="A1218">
        <v>187.08229208612465</v>
      </c>
      <c r="B1218">
        <f t="shared" ref="B1218:B1281" si="19">_xlfn.NORM.DIST(A1218,180,3,FALSE)</f>
        <v>8.1956297713670356E-3</v>
      </c>
    </row>
    <row r="1219" spans="1:2">
      <c r="A1219">
        <v>238.75014949197066</v>
      </c>
      <c r="B1219">
        <f t="shared" si="19"/>
        <v>7.0127786678724986E-85</v>
      </c>
    </row>
    <row r="1220" spans="1:2">
      <c r="A1220">
        <v>174.69033923560346</v>
      </c>
      <c r="B1220">
        <f t="shared" si="19"/>
        <v>2.776995274670014E-2</v>
      </c>
    </row>
    <row r="1221" spans="1:2">
      <c r="A1221">
        <v>95.404905550531112</v>
      </c>
      <c r="B1221">
        <f t="shared" si="19"/>
        <v>2.8816590783951894E-174</v>
      </c>
    </row>
    <row r="1222" spans="1:2">
      <c r="A1222">
        <v>232.55889846011996</v>
      </c>
      <c r="B1222">
        <f t="shared" si="19"/>
        <v>2.9726934495449386E-68</v>
      </c>
    </row>
    <row r="1223" spans="1:2">
      <c r="A1223">
        <v>176.15150045428891</v>
      </c>
      <c r="B1223">
        <f t="shared" si="19"/>
        <v>5.8403392027654891E-2</v>
      </c>
    </row>
    <row r="1224" spans="1:2">
      <c r="A1224">
        <v>231.99161932978313</v>
      </c>
      <c r="B1224">
        <f t="shared" si="19"/>
        <v>8.0192582868750655E-67</v>
      </c>
    </row>
    <row r="1225" spans="1:2">
      <c r="A1225">
        <v>190.9709719708917</v>
      </c>
      <c r="B1225">
        <f t="shared" si="19"/>
        <v>1.6586420369333544E-4</v>
      </c>
    </row>
    <row r="1226" spans="1:2">
      <c r="A1226">
        <v>180.44668013288174</v>
      </c>
      <c r="B1226">
        <f t="shared" si="19"/>
        <v>0.13151485856952314</v>
      </c>
    </row>
    <row r="1227" spans="1:2">
      <c r="A1227">
        <v>196.61483111092821</v>
      </c>
      <c r="B1227">
        <f t="shared" si="19"/>
        <v>2.9062792445139852E-8</v>
      </c>
    </row>
    <row r="1228" spans="1:2">
      <c r="A1228">
        <v>146.79295009016641</v>
      </c>
      <c r="B1228">
        <f t="shared" si="19"/>
        <v>3.2978380953768983E-28</v>
      </c>
    </row>
    <row r="1229" spans="1:2">
      <c r="A1229">
        <v>259.58235073601827</v>
      </c>
      <c r="B1229">
        <f t="shared" si="19"/>
        <v>2.0704070691992381E-154</v>
      </c>
    </row>
    <row r="1230" spans="1:2">
      <c r="A1230">
        <v>257.10705631325254</v>
      </c>
      <c r="B1230">
        <f t="shared" si="19"/>
        <v>4.7201275027925831E-145</v>
      </c>
    </row>
    <row r="1231" spans="1:2">
      <c r="A1231">
        <v>89.616617514984682</v>
      </c>
      <c r="B1231">
        <f t="shared" si="19"/>
        <v>1.0536992490209512E-198</v>
      </c>
    </row>
    <row r="1232" spans="1:2">
      <c r="A1232">
        <v>156.40631363537977</v>
      </c>
      <c r="B1232">
        <f t="shared" si="19"/>
        <v>4.9310743798362276E-15</v>
      </c>
    </row>
    <row r="1233" spans="1:2">
      <c r="A1233">
        <v>197.64676426319056</v>
      </c>
      <c r="B1233">
        <f t="shared" si="19"/>
        <v>4.0765641651881568E-9</v>
      </c>
    </row>
    <row r="1234" spans="1:2">
      <c r="A1234">
        <v>235.40062829823</v>
      </c>
      <c r="B1234">
        <f t="shared" si="19"/>
        <v>1.1777133473444078E-75</v>
      </c>
    </row>
    <row r="1235" spans="1:2">
      <c r="A1235">
        <v>137.94179540098412</v>
      </c>
      <c r="B1235">
        <f t="shared" si="19"/>
        <v>2.785378018859702E-44</v>
      </c>
    </row>
    <row r="1236" spans="1:2">
      <c r="A1236">
        <v>94.670643192948774</v>
      </c>
      <c r="B1236">
        <f t="shared" si="19"/>
        <v>2.8137081601551177E-177</v>
      </c>
    </row>
    <row r="1237" spans="1:2">
      <c r="A1237">
        <v>191.67873733720626</v>
      </c>
      <c r="B1237">
        <f t="shared" si="19"/>
        <v>6.8072688379087383E-5</v>
      </c>
    </row>
    <row r="1238" spans="1:2">
      <c r="A1238">
        <v>133.68256350047886</v>
      </c>
      <c r="B1238">
        <f t="shared" si="19"/>
        <v>2.3067791037895447E-53</v>
      </c>
    </row>
    <row r="1239" spans="1:2">
      <c r="A1239">
        <v>261.09331702144118</v>
      </c>
      <c r="B1239">
        <f t="shared" si="19"/>
        <v>2.8740640767609114E-160</v>
      </c>
    </row>
    <row r="1240" spans="1:2">
      <c r="A1240">
        <v>262.49087386502651</v>
      </c>
      <c r="B1240">
        <f t="shared" si="19"/>
        <v>8.7602656109809305E-166</v>
      </c>
    </row>
    <row r="1241" spans="1:2">
      <c r="A1241">
        <v>238.80314347450621</v>
      </c>
      <c r="B1241">
        <f t="shared" si="19"/>
        <v>4.9611827346556509E-85</v>
      </c>
    </row>
    <row r="1242" spans="1:2">
      <c r="A1242">
        <v>161.61821963549301</v>
      </c>
      <c r="B1242">
        <f t="shared" si="19"/>
        <v>9.3618396014174446E-10</v>
      </c>
    </row>
    <row r="1243" spans="1:2">
      <c r="A1243">
        <v>161.20963255132665</v>
      </c>
      <c r="B1243">
        <f t="shared" si="19"/>
        <v>4.0263518875845235E-10</v>
      </c>
    </row>
    <row r="1244" spans="1:2">
      <c r="A1244">
        <v>215.13106776154018</v>
      </c>
      <c r="B1244">
        <f t="shared" si="19"/>
        <v>2.217475015988433E-31</v>
      </c>
    </row>
    <row r="1245" spans="1:2">
      <c r="A1245">
        <v>205.3270650318882</v>
      </c>
      <c r="B1245">
        <f t="shared" si="19"/>
        <v>4.4358386513669309E-17</v>
      </c>
    </row>
    <row r="1246" spans="1:2">
      <c r="A1246">
        <v>113.60120697616367</v>
      </c>
      <c r="B1246">
        <f t="shared" si="19"/>
        <v>5.6311952525394035E-108</v>
      </c>
    </row>
    <row r="1247" spans="1:2">
      <c r="A1247">
        <v>252.55282071128022</v>
      </c>
      <c r="B1247">
        <f t="shared" si="19"/>
        <v>1.3149478627493591E-128</v>
      </c>
    </row>
    <row r="1248" spans="1:2">
      <c r="A1248">
        <v>215.20041218507686</v>
      </c>
      <c r="B1248">
        <f t="shared" si="19"/>
        <v>1.6911679658984608E-31</v>
      </c>
    </row>
    <row r="1249" spans="1:2">
      <c r="A1249">
        <v>178.88996740082803</v>
      </c>
      <c r="B1249">
        <f t="shared" si="19"/>
        <v>0.12418227382479539</v>
      </c>
    </row>
    <row r="1250" spans="1:2">
      <c r="A1250">
        <v>190.94702611226239</v>
      </c>
      <c r="B1250">
        <f t="shared" si="19"/>
        <v>1.7077168259473462E-4</v>
      </c>
    </row>
    <row r="1251" spans="1:2">
      <c r="A1251">
        <v>241.36448064353317</v>
      </c>
      <c r="B1251">
        <f t="shared" si="19"/>
        <v>1.8594976379177488E-92</v>
      </c>
    </row>
    <row r="1252" spans="1:2">
      <c r="A1252">
        <v>148.73668123953394</v>
      </c>
      <c r="B1252">
        <f t="shared" si="19"/>
        <v>3.4811013713238266E-25</v>
      </c>
    </row>
    <row r="1253" spans="1:2">
      <c r="A1253">
        <v>201.89579163314193</v>
      </c>
      <c r="B1253">
        <f t="shared" si="19"/>
        <v>3.6012995358205038E-13</v>
      </c>
    </row>
    <row r="1254" spans="1:2">
      <c r="A1254">
        <v>116.42160006857011</v>
      </c>
      <c r="B1254">
        <f t="shared" si="19"/>
        <v>3.9392405421686916E-99</v>
      </c>
    </row>
    <row r="1255" spans="1:2">
      <c r="A1255">
        <v>188.89133502823825</v>
      </c>
      <c r="B1255">
        <f t="shared" si="19"/>
        <v>1.6457783355794456E-3</v>
      </c>
    </row>
    <row r="1256" spans="1:2">
      <c r="A1256">
        <v>156.46267047457513</v>
      </c>
      <c r="B1256">
        <f t="shared" si="19"/>
        <v>5.7151529658645948E-15</v>
      </c>
    </row>
    <row r="1257" spans="1:2">
      <c r="A1257">
        <v>201.40052401955472</v>
      </c>
      <c r="B1257">
        <f t="shared" si="19"/>
        <v>1.1853072865623144E-12</v>
      </c>
    </row>
    <row r="1258" spans="1:2">
      <c r="A1258">
        <v>148.49154058509157</v>
      </c>
      <c r="B1258">
        <f t="shared" si="19"/>
        <v>1.4806254134170787E-25</v>
      </c>
    </row>
    <row r="1259" spans="1:2">
      <c r="A1259">
        <v>221.92682126813452</v>
      </c>
      <c r="B1259">
        <f t="shared" si="19"/>
        <v>5.1417655439403123E-44</v>
      </c>
    </row>
    <row r="1260" spans="1:2">
      <c r="A1260">
        <v>67.598487475770526</v>
      </c>
      <c r="B1260">
        <f t="shared" si="19"/>
        <v>1.9719880663389154E-306</v>
      </c>
    </row>
    <row r="1261" spans="1:2">
      <c r="A1261">
        <v>284.65580999152735</v>
      </c>
      <c r="B1261">
        <f t="shared" si="19"/>
        <v>7.2358839288617999E-266</v>
      </c>
    </row>
    <row r="1262" spans="1:2">
      <c r="A1262">
        <v>200.78860006804462</v>
      </c>
      <c r="B1262">
        <f t="shared" si="19"/>
        <v>4.9741476435091889E-12</v>
      </c>
    </row>
    <row r="1263" spans="1:2">
      <c r="A1263">
        <v>94.575555521878414</v>
      </c>
      <c r="B1263">
        <f t="shared" si="19"/>
        <v>1.1416458501385515E-177</v>
      </c>
    </row>
    <row r="1264" spans="1:2">
      <c r="A1264">
        <v>199.388781993257</v>
      </c>
      <c r="B1264">
        <f t="shared" si="19"/>
        <v>1.1315464813104451E-10</v>
      </c>
    </row>
    <row r="1265" spans="1:2">
      <c r="A1265">
        <v>254.0992709324928</v>
      </c>
      <c r="B1265">
        <f t="shared" si="19"/>
        <v>4.4364489287052031E-134</v>
      </c>
    </row>
    <row r="1266" spans="1:2">
      <c r="A1266">
        <v>135.52065456649871</v>
      </c>
      <c r="B1266">
        <f t="shared" si="19"/>
        <v>2.4530484144299808E-49</v>
      </c>
    </row>
    <row r="1267" spans="1:2">
      <c r="A1267">
        <v>186.76340050631552</v>
      </c>
      <c r="B1267">
        <f t="shared" si="19"/>
        <v>1.0473980153946462E-2</v>
      </c>
    </row>
    <row r="1268" spans="1:2">
      <c r="A1268">
        <v>121.9786627186113</v>
      </c>
      <c r="B1268">
        <f t="shared" si="19"/>
        <v>7.9295064068232205E-83</v>
      </c>
    </row>
    <row r="1269" spans="1:2">
      <c r="A1269">
        <v>186.96024358148861</v>
      </c>
      <c r="B1269">
        <f t="shared" si="19"/>
        <v>9.0143349652030049E-3</v>
      </c>
    </row>
    <row r="1270" spans="1:2">
      <c r="A1270">
        <v>259.78087523952127</v>
      </c>
      <c r="B1270">
        <f t="shared" si="19"/>
        <v>3.5704482518279774E-155</v>
      </c>
    </row>
    <row r="1271" spans="1:2">
      <c r="A1271">
        <v>251.14274012565147</v>
      </c>
      <c r="B1271">
        <f t="shared" si="19"/>
        <v>1.017824126444484E-123</v>
      </c>
    </row>
    <row r="1272" spans="1:2">
      <c r="A1272">
        <v>200.784309526789</v>
      </c>
      <c r="B1272">
        <f t="shared" si="19"/>
        <v>5.0236837945474213E-12</v>
      </c>
    </row>
    <row r="1273" spans="1:2">
      <c r="A1273">
        <v>202.05419377787621</v>
      </c>
      <c r="B1273">
        <f t="shared" si="19"/>
        <v>2.4461849659052157E-13</v>
      </c>
    </row>
    <row r="1274" spans="1:2">
      <c r="A1274">
        <v>210.40149977096007</v>
      </c>
      <c r="B1274">
        <f t="shared" si="19"/>
        <v>6.6672212556910105E-24</v>
      </c>
    </row>
    <row r="1275" spans="1:2">
      <c r="A1275">
        <v>179.04605033407279</v>
      </c>
      <c r="B1275">
        <f t="shared" si="19"/>
        <v>0.12642481610413317</v>
      </c>
    </row>
    <row r="1276" spans="1:2">
      <c r="A1276">
        <v>151.90715930628357</v>
      </c>
      <c r="B1276">
        <f t="shared" si="19"/>
        <v>1.2083779383130242E-20</v>
      </c>
    </row>
    <row r="1277" spans="1:2">
      <c r="A1277">
        <v>156.69679487444228</v>
      </c>
      <c r="B1277">
        <f t="shared" si="19"/>
        <v>1.0510468209244902E-14</v>
      </c>
    </row>
    <row r="1278" spans="1:2">
      <c r="A1278">
        <v>142.85794395589619</v>
      </c>
      <c r="B1278">
        <f t="shared" si="19"/>
        <v>6.9049779215616283E-35</v>
      </c>
    </row>
    <row r="1279" spans="1:2">
      <c r="A1279">
        <v>115.44242897769436</v>
      </c>
      <c r="B1279">
        <f t="shared" si="19"/>
        <v>3.7000717168943013E-102</v>
      </c>
    </row>
    <row r="1280" spans="1:2">
      <c r="A1280">
        <v>158.05283783236519</v>
      </c>
      <c r="B1280">
        <f t="shared" si="19"/>
        <v>3.1777409202928904E-13</v>
      </c>
    </row>
    <row r="1281" spans="1:2">
      <c r="A1281">
        <v>210.68154455831973</v>
      </c>
      <c r="B1281">
        <f t="shared" si="19"/>
        <v>2.5776303147058445E-24</v>
      </c>
    </row>
    <row r="1282" spans="1:2">
      <c r="A1282">
        <v>289.88655958499294</v>
      </c>
      <c r="B1282">
        <f t="shared" ref="B1282:B1345" si="20">_xlfn.NORM.DIST(A1282,180,3,FALSE)</f>
        <v>6.0704833731421548E-293</v>
      </c>
    </row>
    <row r="1283" spans="1:2">
      <c r="A1283">
        <v>157.26703099942824</v>
      </c>
      <c r="B1283">
        <f t="shared" si="20"/>
        <v>4.5186023234333288E-14</v>
      </c>
    </row>
    <row r="1284" spans="1:2">
      <c r="A1284">
        <v>129.69850604320527</v>
      </c>
      <c r="B1284">
        <f t="shared" si="20"/>
        <v>1.1898410248987699E-62</v>
      </c>
    </row>
    <row r="1285" spans="1:2">
      <c r="A1285">
        <v>248.65770501462976</v>
      </c>
      <c r="B1285">
        <f t="shared" si="20"/>
        <v>2.453430410211147E-115</v>
      </c>
    </row>
    <row r="1286" spans="1:2">
      <c r="A1286">
        <v>238.65935236215591</v>
      </c>
      <c r="B1286">
        <f t="shared" si="20"/>
        <v>1.2679430016836684E-84</v>
      </c>
    </row>
    <row r="1287" spans="1:2">
      <c r="A1287">
        <v>267.93800589046441</v>
      </c>
      <c r="B1287">
        <f t="shared" si="20"/>
        <v>3.4979446403227739E-188</v>
      </c>
    </row>
    <row r="1288" spans="1:2">
      <c r="A1288">
        <v>175.39984401053516</v>
      </c>
      <c r="B1288">
        <f t="shared" si="20"/>
        <v>4.1040901715783243E-2</v>
      </c>
    </row>
    <row r="1289" spans="1:2">
      <c r="A1289">
        <v>125.71224533501663</v>
      </c>
      <c r="B1289">
        <f t="shared" si="20"/>
        <v>1.0381577323788152E-72</v>
      </c>
    </row>
    <row r="1290" spans="1:2">
      <c r="A1290">
        <v>195.79823674546788</v>
      </c>
      <c r="B1290">
        <f t="shared" si="20"/>
        <v>1.2645941728859541E-7</v>
      </c>
    </row>
    <row r="1291" spans="1:2">
      <c r="A1291">
        <v>222.82493591745151</v>
      </c>
      <c r="B1291">
        <f t="shared" si="20"/>
        <v>7.4921505695097933E-46</v>
      </c>
    </row>
    <row r="1292" spans="1:2">
      <c r="A1292">
        <v>172.94919120984559</v>
      </c>
      <c r="B1292">
        <f t="shared" si="20"/>
        <v>8.4007489994935829E-3</v>
      </c>
    </row>
    <row r="1293" spans="1:2">
      <c r="A1293">
        <v>170.47812934804824</v>
      </c>
      <c r="B1293">
        <f t="shared" si="20"/>
        <v>8.634695084625614E-4</v>
      </c>
    </row>
    <row r="1294" spans="1:2">
      <c r="A1294">
        <v>236.59826911141863</v>
      </c>
      <c r="B1294">
        <f t="shared" si="20"/>
        <v>6.8346220243541962E-79</v>
      </c>
    </row>
    <row r="1295" spans="1:2">
      <c r="A1295">
        <v>178.25769236849737</v>
      </c>
      <c r="B1295">
        <f t="shared" si="20"/>
        <v>0.11234314916712543</v>
      </c>
    </row>
    <row r="1296" spans="1:2">
      <c r="A1296">
        <v>82.694698903360404</v>
      </c>
      <c r="B1296">
        <f t="shared" si="20"/>
        <v>4.754790828451154E-230</v>
      </c>
    </row>
    <row r="1297" spans="1:2">
      <c r="A1297">
        <v>74.793609200860374</v>
      </c>
      <c r="B1297">
        <f t="shared" si="20"/>
        <v>1.1793871449873638E-268</v>
      </c>
    </row>
    <row r="1298" spans="1:2">
      <c r="A1298">
        <v>142.23465586808743</v>
      </c>
      <c r="B1298">
        <f t="shared" si="20"/>
        <v>5.1603295722040821E-36</v>
      </c>
    </row>
    <row r="1299" spans="1:2">
      <c r="A1299">
        <v>172.78765812960046</v>
      </c>
      <c r="B1299">
        <f t="shared" si="20"/>
        <v>7.3914394425048796E-3</v>
      </c>
    </row>
    <row r="1300" spans="1:2">
      <c r="A1300">
        <v>190.4086211649701</v>
      </c>
      <c r="B1300">
        <f t="shared" si="20"/>
        <v>3.2346938833513537E-4</v>
      </c>
    </row>
    <row r="1301" spans="1:2">
      <c r="A1301">
        <v>166.26058527406713</v>
      </c>
      <c r="B1301">
        <f t="shared" si="20"/>
        <v>3.7085955072532703E-6</v>
      </c>
    </row>
    <row r="1302" spans="1:2">
      <c r="A1302">
        <v>111.74560586339794</v>
      </c>
      <c r="B1302">
        <f t="shared" si="20"/>
        <v>5.2728789525219652E-114</v>
      </c>
    </row>
    <row r="1303" spans="1:2">
      <c r="A1303">
        <v>202.43605194962583</v>
      </c>
      <c r="B1303">
        <f t="shared" si="20"/>
        <v>9.5189392539735582E-14</v>
      </c>
    </row>
    <row r="1304" spans="1:2">
      <c r="A1304">
        <v>136.37609572440851</v>
      </c>
      <c r="B1304">
        <f t="shared" si="20"/>
        <v>1.6148223968341888E-47</v>
      </c>
    </row>
    <row r="1305" spans="1:2">
      <c r="A1305">
        <v>180.47404682845809</v>
      </c>
      <c r="B1305">
        <f t="shared" si="20"/>
        <v>0.13133088662386128</v>
      </c>
    </row>
    <row r="1306" spans="1:2">
      <c r="A1306">
        <v>164.33679934350948</v>
      </c>
      <c r="B1306">
        <f t="shared" si="20"/>
        <v>1.6012348577563378E-7</v>
      </c>
    </row>
    <row r="1307" spans="1:2">
      <c r="A1307">
        <v>178.47627805138472</v>
      </c>
      <c r="B1307">
        <f t="shared" si="20"/>
        <v>0.11688838863129938</v>
      </c>
    </row>
    <row r="1308" spans="1:2">
      <c r="A1308">
        <v>102.31290889321826</v>
      </c>
      <c r="B1308">
        <f t="shared" si="20"/>
        <v>3.2184354893793632E-147</v>
      </c>
    </row>
    <row r="1309" spans="1:2">
      <c r="A1309">
        <v>223.71400564195937</v>
      </c>
      <c r="B1309">
        <f t="shared" si="20"/>
        <v>1.0429399391640579E-47</v>
      </c>
    </row>
    <row r="1310" spans="1:2">
      <c r="A1310">
        <v>129.17563981289277</v>
      </c>
      <c r="B1310">
        <f t="shared" si="20"/>
        <v>6.305823366652278E-64</v>
      </c>
    </row>
    <row r="1311" spans="1:2">
      <c r="A1311">
        <v>253.13703008549055</v>
      </c>
      <c r="B1311">
        <f t="shared" si="20"/>
        <v>1.1623528648268974E-130</v>
      </c>
    </row>
    <row r="1312" spans="1:2">
      <c r="A1312">
        <v>268.79565029928926</v>
      </c>
      <c r="B1312">
        <f t="shared" si="20"/>
        <v>7.7037176874348625E-192</v>
      </c>
    </row>
    <row r="1313" spans="1:2">
      <c r="A1313">
        <v>247.62901875845273</v>
      </c>
      <c r="B1313">
        <f t="shared" si="20"/>
        <v>5.9204599265521161E-112</v>
      </c>
    </row>
    <row r="1314" spans="1:2">
      <c r="A1314">
        <v>150.42402355873492</v>
      </c>
      <c r="B1314">
        <f t="shared" si="20"/>
        <v>1.0436711203203792E-22</v>
      </c>
    </row>
    <row r="1315" spans="1:2">
      <c r="A1315">
        <v>237.34088063036324</v>
      </c>
      <c r="B1315">
        <f t="shared" si="20"/>
        <v>6.2119541110508065E-81</v>
      </c>
    </row>
    <row r="1316" spans="1:2">
      <c r="A1316">
        <v>164.8227901111386</v>
      </c>
      <c r="B1316">
        <f t="shared" si="20"/>
        <v>3.6819790172400955E-7</v>
      </c>
    </row>
    <row r="1317" spans="1:2">
      <c r="A1317">
        <v>151.46569739925326</v>
      </c>
      <c r="B1317">
        <f t="shared" si="20"/>
        <v>3.0133302369356028E-21</v>
      </c>
    </row>
    <row r="1318" spans="1:2">
      <c r="A1318">
        <v>242.357798924495</v>
      </c>
      <c r="B1318">
        <f t="shared" si="20"/>
        <v>2.0148166434752023E-95</v>
      </c>
    </row>
    <row r="1319" spans="1:2">
      <c r="A1319">
        <v>204.0593260514288</v>
      </c>
      <c r="B1319">
        <f t="shared" si="20"/>
        <v>1.4373875103884047E-15</v>
      </c>
    </row>
    <row r="1320" spans="1:2">
      <c r="A1320">
        <v>164.84319917224639</v>
      </c>
      <c r="B1320">
        <f t="shared" si="20"/>
        <v>3.8108192776237944E-7</v>
      </c>
    </row>
    <row r="1321" spans="1:2">
      <c r="A1321">
        <v>260.70902367762756</v>
      </c>
      <c r="B1321">
        <f t="shared" si="20"/>
        <v>9.0935205376297148E-159</v>
      </c>
    </row>
    <row r="1322" spans="1:2">
      <c r="A1322">
        <v>103.77447597391438</v>
      </c>
      <c r="B1322">
        <f t="shared" si="20"/>
        <v>8.6140343069213366E-142</v>
      </c>
    </row>
    <row r="1323" spans="1:2">
      <c r="A1323">
        <v>164.43495996980346</v>
      </c>
      <c r="B1323">
        <f t="shared" si="20"/>
        <v>1.8985191928249713E-7</v>
      </c>
    </row>
    <row r="1324" spans="1:2">
      <c r="A1324">
        <v>191.41857978836924</v>
      </c>
      <c r="B1324">
        <f t="shared" si="20"/>
        <v>9.5050293733851078E-5</v>
      </c>
    </row>
    <row r="1325" spans="1:2">
      <c r="A1325">
        <v>169.27248725522077</v>
      </c>
      <c r="B1325">
        <f t="shared" si="20"/>
        <v>2.224389164541153E-4</v>
      </c>
    </row>
    <row r="1326" spans="1:2">
      <c r="A1326">
        <v>166.49511553594493</v>
      </c>
      <c r="B1326">
        <f t="shared" si="20"/>
        <v>5.2890133414199383E-6</v>
      </c>
    </row>
    <row r="1327" spans="1:2">
      <c r="A1327">
        <v>113.99987943121232</v>
      </c>
      <c r="B1327">
        <f t="shared" si="20"/>
        <v>1.0571587275387833E-106</v>
      </c>
    </row>
    <row r="1328" spans="1:2">
      <c r="A1328">
        <v>178.45285401534056</v>
      </c>
      <c r="B1328">
        <f t="shared" si="20"/>
        <v>0.11642220797109767</v>
      </c>
    </row>
    <row r="1329" spans="1:2">
      <c r="A1329">
        <v>110.54205106091104</v>
      </c>
      <c r="B1329">
        <f t="shared" si="20"/>
        <v>5.2851305859634505E-118</v>
      </c>
    </row>
    <row r="1330" spans="1:2">
      <c r="A1330">
        <v>207.59919652817189</v>
      </c>
      <c r="B1330">
        <f t="shared" si="20"/>
        <v>5.5656566958809962E-20</v>
      </c>
    </row>
    <row r="1331" spans="1:2">
      <c r="A1331">
        <v>257.51338216621662</v>
      </c>
      <c r="B1331">
        <f t="shared" si="20"/>
        <v>1.4391777311842744E-146</v>
      </c>
    </row>
    <row r="1332" spans="1:2">
      <c r="A1332">
        <v>177.85948375574662</v>
      </c>
      <c r="B1332">
        <f t="shared" si="20"/>
        <v>0.10309588408754951</v>
      </c>
    </row>
    <row r="1333" spans="1:2">
      <c r="A1333">
        <v>122.54141938654357</v>
      </c>
      <c r="B1333">
        <f t="shared" si="20"/>
        <v>2.9323809511793651E-81</v>
      </c>
    </row>
    <row r="1334" spans="1:2">
      <c r="A1334">
        <v>226.19382252712967</v>
      </c>
      <c r="B1334">
        <f t="shared" si="20"/>
        <v>4.35431807713153E-53</v>
      </c>
    </row>
    <row r="1335" spans="1:2">
      <c r="A1335">
        <v>241.32435828476446</v>
      </c>
      <c r="B1335">
        <f t="shared" si="20"/>
        <v>2.4443573148441858E-92</v>
      </c>
    </row>
    <row r="1336" spans="1:2">
      <c r="A1336">
        <v>214.53010208431806</v>
      </c>
      <c r="B1336">
        <f t="shared" si="20"/>
        <v>2.2695017269879455E-30</v>
      </c>
    </row>
    <row r="1337" spans="1:2">
      <c r="A1337">
        <v>103.07592947327066</v>
      </c>
      <c r="B1337">
        <f t="shared" si="20"/>
        <v>2.259429196912992E-144</v>
      </c>
    </row>
    <row r="1338" spans="1:2">
      <c r="A1338">
        <v>184.00893100049871</v>
      </c>
      <c r="B1338">
        <f t="shared" si="20"/>
        <v>5.4453210141096262E-2</v>
      </c>
    </row>
    <row r="1339" spans="1:2">
      <c r="A1339">
        <v>276.75703950051684</v>
      </c>
      <c r="B1339">
        <f t="shared" si="20"/>
        <v>1.7547701930065522E-227</v>
      </c>
    </row>
    <row r="1340" spans="1:2">
      <c r="A1340">
        <v>172.1566006833018</v>
      </c>
      <c r="B1340">
        <f t="shared" si="20"/>
        <v>4.3600654863086234E-3</v>
      </c>
    </row>
    <row r="1341" spans="1:2">
      <c r="A1341">
        <v>151.05415332043776</v>
      </c>
      <c r="B1341">
        <f t="shared" si="20"/>
        <v>8.0964857787993848E-22</v>
      </c>
    </row>
    <row r="1342" spans="1:2">
      <c r="A1342">
        <v>201.67778575312695</v>
      </c>
      <c r="B1342">
        <f t="shared" si="20"/>
        <v>6.104544133707419E-13</v>
      </c>
    </row>
    <row r="1343" spans="1:2">
      <c r="A1343">
        <v>148.571785302629</v>
      </c>
      <c r="B1343">
        <f t="shared" si="20"/>
        <v>1.9601848444685395E-25</v>
      </c>
    </row>
    <row r="1344" spans="1:2">
      <c r="A1344">
        <v>143.28386714594672</v>
      </c>
      <c r="B1344">
        <f t="shared" si="20"/>
        <v>3.9642610304482733E-34</v>
      </c>
    </row>
    <row r="1345" spans="1:2">
      <c r="A1345">
        <v>176.66775693185627</v>
      </c>
      <c r="B1345">
        <f t="shared" si="20"/>
        <v>7.1759786487474386E-2</v>
      </c>
    </row>
    <row r="1346" spans="1:2">
      <c r="A1346">
        <v>168.22107272644644</v>
      </c>
      <c r="B1346">
        <f t="shared" ref="B1346:B1409" si="21">_xlfn.NORM.DIST(A1346,180,3,FALSE)</f>
        <v>5.9740381354160734E-5</v>
      </c>
    </row>
    <row r="1347" spans="1:2">
      <c r="A1347">
        <v>268.74230843503028</v>
      </c>
      <c r="B1347">
        <f t="shared" si="21"/>
        <v>1.3037444554368859E-191</v>
      </c>
    </row>
    <row r="1348" spans="1:2">
      <c r="A1348">
        <v>230.20002845412819</v>
      </c>
      <c r="B1348">
        <f t="shared" si="21"/>
        <v>2.0966566627447603E-62</v>
      </c>
    </row>
    <row r="1349" spans="1:2">
      <c r="A1349">
        <v>158.07858107989887</v>
      </c>
      <c r="B1349">
        <f t="shared" si="21"/>
        <v>3.3834994954649494E-13</v>
      </c>
    </row>
    <row r="1350" spans="1:2">
      <c r="A1350">
        <v>221.14408739042119</v>
      </c>
      <c r="B1350">
        <f t="shared" si="21"/>
        <v>1.905191797091227E-42</v>
      </c>
    </row>
    <row r="1351" spans="1:2">
      <c r="A1351">
        <v>103.92893545911647</v>
      </c>
      <c r="B1351">
        <f t="shared" si="21"/>
        <v>3.1825325175050695E-141</v>
      </c>
    </row>
    <row r="1352" spans="1:2">
      <c r="A1352">
        <v>159.97221726109274</v>
      </c>
      <c r="B1352">
        <f t="shared" si="21"/>
        <v>2.792342018306324E-11</v>
      </c>
    </row>
    <row r="1353" spans="1:2">
      <c r="A1353">
        <v>181.04758782981662</v>
      </c>
      <c r="B1353">
        <f t="shared" si="21"/>
        <v>0.12511528017643714</v>
      </c>
    </row>
    <row r="1354" spans="1:2">
      <c r="A1354">
        <v>182.10149551094219</v>
      </c>
      <c r="B1354">
        <f t="shared" si="21"/>
        <v>0.10404831726119379</v>
      </c>
    </row>
    <row r="1355" spans="1:2">
      <c r="A1355">
        <v>98.62907336326316</v>
      </c>
      <c r="B1355">
        <f t="shared" si="21"/>
        <v>2.3458920184071249E-161</v>
      </c>
    </row>
    <row r="1356" spans="1:2">
      <c r="A1356">
        <v>124.44421645312104</v>
      </c>
      <c r="B1356">
        <f t="shared" si="21"/>
        <v>4.5255758493597877E-76</v>
      </c>
    </row>
    <row r="1357" spans="1:2">
      <c r="A1357">
        <v>120.4240952571854</v>
      </c>
      <c r="B1357">
        <f t="shared" si="21"/>
        <v>3.0791757250981557E-87</v>
      </c>
    </row>
    <row r="1358" spans="1:2">
      <c r="A1358">
        <v>295.22399290697649</v>
      </c>
      <c r="B1358">
        <f t="shared" si="21"/>
        <v>0</v>
      </c>
    </row>
    <row r="1359" spans="1:2">
      <c r="A1359">
        <v>246.55394827248529</v>
      </c>
      <c r="B1359">
        <f t="shared" si="21"/>
        <v>1.7901585386408662E-108</v>
      </c>
    </row>
    <row r="1360" spans="1:2">
      <c r="A1360">
        <v>138.68823361888644</v>
      </c>
      <c r="B1360">
        <f t="shared" si="21"/>
        <v>8.8379090354626028E-43</v>
      </c>
    </row>
    <row r="1361" spans="1:2">
      <c r="A1361">
        <v>229.14061264571501</v>
      </c>
      <c r="B1361">
        <f t="shared" si="21"/>
        <v>7.2573132988408182E-60</v>
      </c>
    </row>
    <row r="1362" spans="1:2">
      <c r="A1362">
        <v>215.59746119208285</v>
      </c>
      <c r="B1362">
        <f t="shared" si="21"/>
        <v>3.547791519527827E-32</v>
      </c>
    </row>
    <row r="1363" spans="1:2">
      <c r="A1363">
        <v>236.90266561941826</v>
      </c>
      <c r="B1363">
        <f t="shared" si="21"/>
        <v>1.002599642586948E-79</v>
      </c>
    </row>
    <row r="1364" spans="1:2">
      <c r="A1364">
        <v>188.67350308908499</v>
      </c>
      <c r="B1364">
        <f t="shared" si="21"/>
        <v>2.0355766256126054E-3</v>
      </c>
    </row>
    <row r="1365" spans="1:2">
      <c r="A1365">
        <v>225.66701363728498</v>
      </c>
      <c r="B1365">
        <f t="shared" si="21"/>
        <v>6.4050629345822853E-52</v>
      </c>
    </row>
    <row r="1366" spans="1:2">
      <c r="A1366">
        <v>139.98571648669895</v>
      </c>
      <c r="B1366">
        <f t="shared" si="21"/>
        <v>3.1064183087148651E-40</v>
      </c>
    </row>
    <row r="1367" spans="1:2">
      <c r="A1367">
        <v>184.18113245359564</v>
      </c>
      <c r="B1367">
        <f t="shared" si="21"/>
        <v>5.0349542624063215E-2</v>
      </c>
    </row>
    <row r="1368" spans="1:2">
      <c r="A1368">
        <v>202.14846972492523</v>
      </c>
      <c r="B1368">
        <f t="shared" si="21"/>
        <v>1.9406362406125528E-13</v>
      </c>
    </row>
    <row r="1369" spans="1:2">
      <c r="A1369">
        <v>188.42030317471654</v>
      </c>
      <c r="B1369">
        <f t="shared" si="21"/>
        <v>2.5888970260080175E-3</v>
      </c>
    </row>
    <row r="1370" spans="1:2">
      <c r="A1370">
        <v>221.81202029940323</v>
      </c>
      <c r="B1370">
        <f t="shared" si="21"/>
        <v>8.77115714382284E-44</v>
      </c>
    </row>
    <row r="1371" spans="1:2">
      <c r="A1371">
        <v>160.48116822246811</v>
      </c>
      <c r="B1371">
        <f t="shared" si="21"/>
        <v>8.5425820887844488E-11</v>
      </c>
    </row>
    <row r="1372" spans="1:2">
      <c r="A1372">
        <v>172.0065476999298</v>
      </c>
      <c r="B1372">
        <f t="shared" si="21"/>
        <v>3.8208262592814074E-3</v>
      </c>
    </row>
    <row r="1373" spans="1:2">
      <c r="A1373">
        <v>264.53340342384763</v>
      </c>
      <c r="B1373">
        <f t="shared" si="21"/>
        <v>5.1449558096470348E-174</v>
      </c>
    </row>
    <row r="1374" spans="1:2">
      <c r="A1374">
        <v>172.83096940416726</v>
      </c>
      <c r="B1374">
        <f t="shared" si="21"/>
        <v>7.6516912121419919E-3</v>
      </c>
    </row>
    <row r="1375" spans="1:2">
      <c r="A1375">
        <v>153.27305891303695</v>
      </c>
      <c r="B1375">
        <f t="shared" si="21"/>
        <v>7.741538162813645E-19</v>
      </c>
    </row>
    <row r="1376" spans="1:2">
      <c r="A1376">
        <v>252.83298145921435</v>
      </c>
      <c r="B1376">
        <f t="shared" si="21"/>
        <v>1.3682421691816899E-129</v>
      </c>
    </row>
    <row r="1377" spans="1:2">
      <c r="A1377">
        <v>166.4708217955922</v>
      </c>
      <c r="B1377">
        <f t="shared" si="21"/>
        <v>5.0995134401103139E-6</v>
      </c>
    </row>
    <row r="1378" spans="1:2">
      <c r="A1378">
        <v>207.85245442282758</v>
      </c>
      <c r="B1378">
        <f t="shared" si="21"/>
        <v>2.5508247528278235E-20</v>
      </c>
    </row>
    <row r="1379" spans="1:2">
      <c r="A1379">
        <v>227.88928208654397</v>
      </c>
      <c r="B1379">
        <f t="shared" si="21"/>
        <v>6.1694765220752961E-57</v>
      </c>
    </row>
    <row r="1380" spans="1:2">
      <c r="A1380">
        <v>110.42342339322204</v>
      </c>
      <c r="B1380">
        <f t="shared" si="21"/>
        <v>2.1140395125249955E-118</v>
      </c>
    </row>
    <row r="1381" spans="1:2">
      <c r="A1381">
        <v>195.00599410064751</v>
      </c>
      <c r="B1381">
        <f t="shared" si="21"/>
        <v>4.9064598090911288E-7</v>
      </c>
    </row>
    <row r="1382" spans="1:2">
      <c r="A1382">
        <v>121.21958479809109</v>
      </c>
      <c r="B1382">
        <f t="shared" si="21"/>
        <v>5.7552632714530331E-85</v>
      </c>
    </row>
    <row r="1383" spans="1:2">
      <c r="A1383">
        <v>210.60674998778268</v>
      </c>
      <c r="B1383">
        <f t="shared" si="21"/>
        <v>3.3252302515023297E-24</v>
      </c>
    </row>
    <row r="1384" spans="1:2">
      <c r="A1384">
        <v>219.46463039028458</v>
      </c>
      <c r="B1384">
        <f t="shared" si="21"/>
        <v>3.5179415650707248E-39</v>
      </c>
    </row>
    <row r="1385" spans="1:2">
      <c r="A1385">
        <v>225.95320433509187</v>
      </c>
      <c r="B1385">
        <f t="shared" si="21"/>
        <v>1.4923837050246444E-52</v>
      </c>
    </row>
    <row r="1386" spans="1:2">
      <c r="A1386">
        <v>151.0220322413079</v>
      </c>
      <c r="B1386">
        <f t="shared" si="21"/>
        <v>7.3013905152997193E-22</v>
      </c>
    </row>
    <row r="1387" spans="1:2">
      <c r="A1387">
        <v>121.34064763784409</v>
      </c>
      <c r="B1387">
        <f t="shared" si="21"/>
        <v>1.2679430016836684E-84</v>
      </c>
    </row>
    <row r="1388" spans="1:2">
      <c r="A1388">
        <v>172.72069089784054</v>
      </c>
      <c r="B1388">
        <f t="shared" si="21"/>
        <v>7.0034839656768749E-3</v>
      </c>
    </row>
    <row r="1389" spans="1:2">
      <c r="A1389">
        <v>212.87505478510866</v>
      </c>
      <c r="B1389">
        <f t="shared" si="21"/>
        <v>1.1157332909016788E-27</v>
      </c>
    </row>
    <row r="1390" spans="1:2">
      <c r="A1390">
        <v>152.15659050198155</v>
      </c>
      <c r="B1390">
        <f t="shared" si="21"/>
        <v>2.6232229052897327E-20</v>
      </c>
    </row>
    <row r="1391" spans="1:2">
      <c r="A1391">
        <v>138.69368376588682</v>
      </c>
      <c r="B1391">
        <f t="shared" si="21"/>
        <v>9.061783077804622E-43</v>
      </c>
    </row>
    <row r="1392" spans="1:2">
      <c r="A1392">
        <v>183.78588083549403</v>
      </c>
      <c r="B1392">
        <f t="shared" si="21"/>
        <v>5.9975286449093425E-2</v>
      </c>
    </row>
    <row r="1393" spans="1:2">
      <c r="A1393">
        <v>179.02262629802863</v>
      </c>
      <c r="B1393">
        <f t="shared" si="21"/>
        <v>0.12610747165466443</v>
      </c>
    </row>
    <row r="1394" spans="1:2">
      <c r="A1394">
        <v>254.34673079842469</v>
      </c>
      <c r="B1394">
        <f t="shared" si="21"/>
        <v>5.7640354044925059E-135</v>
      </c>
    </row>
    <row r="1395" spans="1:2">
      <c r="A1395">
        <v>235.12000370799797</v>
      </c>
      <c r="B1395">
        <f t="shared" si="21"/>
        <v>6.5970300436158538E-75</v>
      </c>
    </row>
    <row r="1396" spans="1:2">
      <c r="A1396">
        <v>141.05440914107021</v>
      </c>
      <c r="B1396">
        <f t="shared" si="21"/>
        <v>3.3746485730265654E-38</v>
      </c>
    </row>
    <row r="1397" spans="1:2">
      <c r="A1397">
        <v>184.00504632125376</v>
      </c>
      <c r="B1397">
        <f t="shared" si="21"/>
        <v>5.4547470670775026E-2</v>
      </c>
    </row>
    <row r="1398" spans="1:2">
      <c r="A1398">
        <v>151.365275541757</v>
      </c>
      <c r="B1398">
        <f t="shared" si="21"/>
        <v>2.1904353385683421E-21</v>
      </c>
    </row>
    <row r="1399" spans="1:2">
      <c r="A1399">
        <v>235.35134505407768</v>
      </c>
      <c r="B1399">
        <f t="shared" si="21"/>
        <v>1.594896700549024E-75</v>
      </c>
    </row>
    <row r="1400" spans="1:2">
      <c r="A1400">
        <v>173.56708713094122</v>
      </c>
      <c r="B1400">
        <f t="shared" si="21"/>
        <v>1.3345563582852592E-2</v>
      </c>
    </row>
    <row r="1401" spans="1:2">
      <c r="A1401">
        <v>213.8462825766328</v>
      </c>
      <c r="B1401">
        <f t="shared" si="21"/>
        <v>3.0483248005115004E-29</v>
      </c>
    </row>
    <row r="1402" spans="1:2">
      <c r="A1402">
        <v>134.58867942943471</v>
      </c>
      <c r="B1402">
        <f t="shared" si="21"/>
        <v>2.3356422875220222E-51</v>
      </c>
    </row>
    <row r="1403" spans="1:2">
      <c r="A1403">
        <v>226.37634447135497</v>
      </c>
      <c r="B1403">
        <f t="shared" si="21"/>
        <v>1.703179029392478E-53</v>
      </c>
    </row>
    <row r="1404" spans="1:2">
      <c r="A1404">
        <v>212.55395995438448</v>
      </c>
      <c r="B1404">
        <f t="shared" si="21"/>
        <v>3.5846971115250584E-27</v>
      </c>
    </row>
    <row r="1405" spans="1:2">
      <c r="A1405">
        <v>73.790782152791508</v>
      </c>
      <c r="B1405">
        <f t="shared" si="21"/>
        <v>9.0429851983708588E-274</v>
      </c>
    </row>
    <row r="1406" spans="1:2">
      <c r="A1406">
        <v>114.58130575163523</v>
      </c>
      <c r="B1406">
        <f t="shared" si="21"/>
        <v>7.3744377038829013E-105</v>
      </c>
    </row>
    <row r="1407" spans="1:2">
      <c r="A1407">
        <v>175.20392861995788</v>
      </c>
      <c r="B1407">
        <f t="shared" si="21"/>
        <v>3.7051130483041705E-2</v>
      </c>
    </row>
    <row r="1408" spans="1:2">
      <c r="A1408">
        <v>258.50623660488054</v>
      </c>
      <c r="B1408">
        <f t="shared" si="21"/>
        <v>2.6342320318088479E-150</v>
      </c>
    </row>
    <row r="1409" spans="1:2">
      <c r="A1409">
        <v>131.96495547133964</v>
      </c>
      <c r="B1409">
        <f t="shared" si="21"/>
        <v>2.8372268024571E-57</v>
      </c>
    </row>
    <row r="1410" spans="1:2">
      <c r="A1410">
        <v>253.00645847863052</v>
      </c>
      <c r="B1410">
        <f t="shared" ref="B1410:B1473" si="22">_xlfn.NORM.DIST(A1410,180,3,FALSE)</f>
        <v>3.355389827557365E-130</v>
      </c>
    </row>
    <row r="1411" spans="1:2">
      <c r="A1411">
        <v>177.66420614832896</v>
      </c>
      <c r="B1411">
        <f t="shared" si="22"/>
        <v>9.8208922606253135E-2</v>
      </c>
    </row>
    <row r="1412" spans="1:2">
      <c r="A1412">
        <v>159.84152969365823</v>
      </c>
      <c r="B1412">
        <f t="shared" si="22"/>
        <v>2.0857147137013389E-11</v>
      </c>
    </row>
    <row r="1413" spans="1:2">
      <c r="A1413">
        <v>211.71173830196494</v>
      </c>
      <c r="B1413">
        <f t="shared" si="22"/>
        <v>7.2506187557391989E-26</v>
      </c>
    </row>
    <row r="1414" spans="1:2">
      <c r="A1414">
        <v>159.79932004454895</v>
      </c>
      <c r="B1414">
        <f t="shared" si="22"/>
        <v>1.8973727464659797E-11</v>
      </c>
    </row>
    <row r="1415" spans="1:2">
      <c r="A1415">
        <v>185.75315198148019</v>
      </c>
      <c r="B1415">
        <f t="shared" si="22"/>
        <v>2.114460063265744E-2</v>
      </c>
    </row>
    <row r="1416" spans="1:2">
      <c r="A1416">
        <v>147.68010646519542</v>
      </c>
      <c r="B1416">
        <f t="shared" si="22"/>
        <v>8.3334160414714436E-27</v>
      </c>
    </row>
    <row r="1417" spans="1:2">
      <c r="A1417">
        <v>163.92322595464066</v>
      </c>
      <c r="B1417">
        <f t="shared" si="22"/>
        <v>7.7221517519767696E-8</v>
      </c>
    </row>
    <row r="1418" spans="1:2">
      <c r="A1418">
        <v>113.47353438366554</v>
      </c>
      <c r="B1418">
        <f t="shared" si="22"/>
        <v>2.1934886226068727E-108</v>
      </c>
    </row>
    <row r="1419" spans="1:2">
      <c r="A1419">
        <v>202.53067577839829</v>
      </c>
      <c r="B1419">
        <f t="shared" si="22"/>
        <v>7.5149829625946095E-14</v>
      </c>
    </row>
    <row r="1420" spans="1:2">
      <c r="A1420">
        <v>181.32079094328219</v>
      </c>
      <c r="B1420">
        <f t="shared" si="22"/>
        <v>0.12069762093424113</v>
      </c>
    </row>
    <row r="1421" spans="1:2">
      <c r="A1421">
        <v>180.70028590926086</v>
      </c>
      <c r="B1421">
        <f t="shared" si="22"/>
        <v>0.12940667862177299</v>
      </c>
    </row>
    <row r="1422" spans="1:2">
      <c r="A1422">
        <v>236.02414830718772</v>
      </c>
      <c r="B1422">
        <f t="shared" si="22"/>
        <v>2.481816088985489E-77</v>
      </c>
    </row>
    <row r="1423" spans="1:2">
      <c r="A1423">
        <v>192.63807916984661</v>
      </c>
      <c r="B1423">
        <f t="shared" si="22"/>
        <v>1.862618416294588E-5</v>
      </c>
    </row>
    <row r="1424" spans="1:2">
      <c r="A1424">
        <v>261.12091563816648</v>
      </c>
      <c r="B1424">
        <f t="shared" si="22"/>
        <v>2.2411991525596343E-160</v>
      </c>
    </row>
    <row r="1425" spans="1:2">
      <c r="A1425">
        <v>229.36441655445378</v>
      </c>
      <c r="B1425">
        <f t="shared" si="22"/>
        <v>2.1323879129788619E-60</v>
      </c>
    </row>
    <row r="1426" spans="1:2">
      <c r="A1426">
        <v>130.46071489923634</v>
      </c>
      <c r="B1426">
        <f t="shared" si="22"/>
        <v>8.1578940749000172E-61</v>
      </c>
    </row>
    <row r="1427" spans="1:2">
      <c r="A1427">
        <v>155.35478314603097</v>
      </c>
      <c r="B1427">
        <f t="shared" si="22"/>
        <v>2.9449868295889222E-16</v>
      </c>
    </row>
    <row r="1428" spans="1:2">
      <c r="A1428">
        <v>179.17088189249625</v>
      </c>
      <c r="B1428">
        <f t="shared" si="22"/>
        <v>0.12799785702220351</v>
      </c>
    </row>
    <row r="1429" spans="1:2">
      <c r="A1429">
        <v>166.31317339459201</v>
      </c>
      <c r="B1429">
        <f t="shared" si="22"/>
        <v>4.0179856977476544E-6</v>
      </c>
    </row>
    <row r="1430" spans="1:2">
      <c r="A1430">
        <v>257.91205462126527</v>
      </c>
      <c r="B1430">
        <f t="shared" si="22"/>
        <v>4.6034523611776451E-148</v>
      </c>
    </row>
    <row r="1431" spans="1:2">
      <c r="A1431">
        <v>167.23714725201717</v>
      </c>
      <c r="B1431">
        <f t="shared" si="22"/>
        <v>1.5619068367283579E-5</v>
      </c>
    </row>
    <row r="1432" spans="1:2">
      <c r="A1432">
        <v>215.19043957567192</v>
      </c>
      <c r="B1432">
        <f t="shared" si="22"/>
        <v>1.7584246259725675E-31</v>
      </c>
    </row>
    <row r="1433" spans="1:2">
      <c r="A1433">
        <v>240.78908427298302</v>
      </c>
      <c r="B1433">
        <f t="shared" si="22"/>
        <v>9.2307373574581088E-91</v>
      </c>
    </row>
    <row r="1434" spans="1:2">
      <c r="A1434">
        <v>123.92587268521311</v>
      </c>
      <c r="B1434">
        <f t="shared" si="22"/>
        <v>1.8180004098088177E-77</v>
      </c>
    </row>
    <row r="1435" spans="1:2">
      <c r="A1435">
        <v>159.70643562439363</v>
      </c>
      <c r="B1435">
        <f t="shared" si="22"/>
        <v>1.5395804120108077E-11</v>
      </c>
    </row>
    <row r="1436" spans="1:2">
      <c r="A1436">
        <v>203.13877303095069</v>
      </c>
      <c r="B1436">
        <f t="shared" si="22"/>
        <v>1.6064704648234971E-14</v>
      </c>
    </row>
    <row r="1437" spans="1:2">
      <c r="A1437">
        <v>211.97728801751509</v>
      </c>
      <c r="B1437">
        <f t="shared" si="22"/>
        <v>2.8334576919252877E-26</v>
      </c>
    </row>
    <row r="1438" spans="1:2">
      <c r="A1438">
        <v>124.85204979355331</v>
      </c>
      <c r="B1438">
        <f t="shared" si="22"/>
        <v>5.5590063397478012E-75</v>
      </c>
    </row>
    <row r="1439" spans="1:2">
      <c r="A1439">
        <v>177.69539954286302</v>
      </c>
      <c r="B1439">
        <f t="shared" si="22"/>
        <v>9.9001868139429461E-2</v>
      </c>
    </row>
    <row r="1440" spans="1:2">
      <c r="A1440">
        <v>160.70763922441984</v>
      </c>
      <c r="B1440">
        <f t="shared" si="22"/>
        <v>1.3920672457147998E-10</v>
      </c>
    </row>
    <row r="1441" spans="1:2">
      <c r="A1441">
        <v>230.63882326794555</v>
      </c>
      <c r="B1441">
        <f t="shared" si="22"/>
        <v>1.7945082677206185E-63</v>
      </c>
    </row>
    <row r="1442" spans="1:2">
      <c r="A1442">
        <v>138.91534240399778</v>
      </c>
      <c r="B1442">
        <f t="shared" si="22"/>
        <v>2.4994573582492828E-42</v>
      </c>
    </row>
    <row r="1443" spans="1:2">
      <c r="A1443">
        <v>209.43763547591516</v>
      </c>
      <c r="B1443">
        <f t="shared" si="22"/>
        <v>1.6426322388273672E-22</v>
      </c>
    </row>
    <row r="1444" spans="1:2">
      <c r="A1444">
        <v>178.85094666751684</v>
      </c>
      <c r="B1444">
        <f t="shared" si="22"/>
        <v>0.12357560415692846</v>
      </c>
    </row>
    <row r="1445" spans="1:2">
      <c r="A1445">
        <v>155.50373450394545</v>
      </c>
      <c r="B1445">
        <f t="shared" si="22"/>
        <v>4.4227152553033823E-16</v>
      </c>
    </row>
    <row r="1446" spans="1:2">
      <c r="A1446">
        <v>225.55650320980931</v>
      </c>
      <c r="B1446">
        <f t="shared" si="22"/>
        <v>1.1213883863884708E-51</v>
      </c>
    </row>
    <row r="1447" spans="1:2">
      <c r="A1447">
        <v>206.22251258799224</v>
      </c>
      <c r="B1447">
        <f t="shared" si="22"/>
        <v>3.4139176231176793E-18</v>
      </c>
    </row>
    <row r="1448" spans="1:2">
      <c r="A1448">
        <v>184.07154971071577</v>
      </c>
      <c r="B1448">
        <f t="shared" si="22"/>
        <v>5.2943816637338936E-2</v>
      </c>
    </row>
    <row r="1449" spans="1:2">
      <c r="A1449">
        <v>142.11138977741939</v>
      </c>
      <c r="B1449">
        <f t="shared" si="22"/>
        <v>3.0737963125269593E-36</v>
      </c>
    </row>
    <row r="1450" spans="1:2">
      <c r="A1450">
        <v>107.93746059760451</v>
      </c>
      <c r="B1450">
        <f t="shared" si="22"/>
        <v>6.7545981583003842E-127</v>
      </c>
    </row>
    <row r="1451" spans="1:2">
      <c r="A1451">
        <v>187.01538283465197</v>
      </c>
      <c r="B1451">
        <f t="shared" si="22"/>
        <v>8.6365626458079128E-3</v>
      </c>
    </row>
    <row r="1452" spans="1:2">
      <c r="A1452">
        <v>29.830128368921578</v>
      </c>
      <c r="B1452">
        <f t="shared" si="22"/>
        <v>0</v>
      </c>
    </row>
    <row r="1453" spans="1:2">
      <c r="A1453">
        <v>203.78490535193123</v>
      </c>
      <c r="B1453">
        <f t="shared" si="22"/>
        <v>2.9809468475593758E-15</v>
      </c>
    </row>
    <row r="1454" spans="1:2">
      <c r="A1454">
        <v>130.02122432197211</v>
      </c>
      <c r="B1454">
        <f t="shared" si="22"/>
        <v>7.1830488834124261E-62</v>
      </c>
    </row>
    <row r="1455" spans="1:2">
      <c r="A1455">
        <v>258.07532711012755</v>
      </c>
      <c r="B1455">
        <f t="shared" si="22"/>
        <v>1.1183929121038327E-148</v>
      </c>
    </row>
    <row r="1456" spans="1:2">
      <c r="A1456">
        <v>115.57265270283096</v>
      </c>
      <c r="B1456">
        <f t="shared" si="22"/>
        <v>9.4075553008892051E-102</v>
      </c>
    </row>
    <row r="1457" spans="1:2">
      <c r="A1457">
        <v>127.94935673780856</v>
      </c>
      <c r="B1457">
        <f t="shared" si="22"/>
        <v>5.7012199945287565E-67</v>
      </c>
    </row>
    <row r="1458" spans="1:2">
      <c r="A1458">
        <v>228.17500894205295</v>
      </c>
      <c r="B1458">
        <f t="shared" si="22"/>
        <v>1.3427461623392159E-57</v>
      </c>
    </row>
    <row r="1459" spans="1:2">
      <c r="A1459">
        <v>168.88123627693858</v>
      </c>
      <c r="B1459">
        <f t="shared" si="22"/>
        <v>1.3835159724603796E-4</v>
      </c>
    </row>
    <row r="1460" spans="1:2">
      <c r="A1460">
        <v>108.95014429450384</v>
      </c>
      <c r="B1460">
        <f t="shared" si="22"/>
        <v>2.1199994967323424E-123</v>
      </c>
    </row>
    <row r="1461" spans="1:2">
      <c r="A1461">
        <v>186.31103830528446</v>
      </c>
      <c r="B1461">
        <f t="shared" si="22"/>
        <v>1.4548252368733498E-2</v>
      </c>
    </row>
    <row r="1462" spans="1:2">
      <c r="A1462">
        <v>282.15755537501536</v>
      </c>
      <c r="B1462">
        <f t="shared" si="22"/>
        <v>2.1158804787545273E-253</v>
      </c>
    </row>
    <row r="1463" spans="1:2">
      <c r="A1463">
        <v>272.24362202076009</v>
      </c>
      <c r="B1463">
        <f t="shared" si="22"/>
        <v>6.6971727195488491E-207</v>
      </c>
    </row>
    <row r="1464" spans="1:2">
      <c r="A1464">
        <v>166.79382997579523</v>
      </c>
      <c r="B1464">
        <f t="shared" si="22"/>
        <v>8.2392411999993065E-6</v>
      </c>
    </row>
    <row r="1465" spans="1:2">
      <c r="A1465">
        <v>219.7124381379399</v>
      </c>
      <c r="B1465">
        <f t="shared" si="22"/>
        <v>1.1827445717736023E-39</v>
      </c>
    </row>
    <row r="1466" spans="1:2">
      <c r="A1466">
        <v>176.62085087948071</v>
      </c>
      <c r="B1466">
        <f t="shared" si="22"/>
        <v>7.0515678877288712E-2</v>
      </c>
    </row>
    <row r="1467" spans="1:2">
      <c r="A1467">
        <v>204.55755065966514</v>
      </c>
      <c r="B1467">
        <f t="shared" si="22"/>
        <v>3.7424435541581277E-16</v>
      </c>
    </row>
    <row r="1468" spans="1:2">
      <c r="A1468">
        <v>143.66711684459005</v>
      </c>
      <c r="B1468">
        <f t="shared" si="22"/>
        <v>1.8777391019430152E-33</v>
      </c>
    </row>
    <row r="1469" spans="1:2">
      <c r="A1469">
        <v>164.12812828973983</v>
      </c>
      <c r="B1469">
        <f t="shared" si="22"/>
        <v>1.1109263150444399E-7</v>
      </c>
    </row>
    <row r="1470" spans="1:2">
      <c r="A1470">
        <v>283.04303032171447</v>
      </c>
      <c r="B1470">
        <f t="shared" si="22"/>
        <v>8.7403766899084996E-258</v>
      </c>
    </row>
    <row r="1471" spans="1:2">
      <c r="A1471">
        <v>162.46084714992321</v>
      </c>
      <c r="B1471">
        <f t="shared" si="22"/>
        <v>5.0309579873574389E-9</v>
      </c>
    </row>
    <row r="1472" spans="1:2">
      <c r="A1472">
        <v>166.49105691583827</v>
      </c>
      <c r="B1472">
        <f t="shared" si="22"/>
        <v>5.2568956219736149E-6</v>
      </c>
    </row>
    <row r="1473" spans="1:2">
      <c r="A1473">
        <v>268.46006039675558</v>
      </c>
      <c r="B1473">
        <f t="shared" si="22"/>
        <v>2.0985941291666523E-190</v>
      </c>
    </row>
    <row r="1474" spans="1:2">
      <c r="A1474">
        <v>121.46901599378907</v>
      </c>
      <c r="B1474">
        <f t="shared" ref="B1474:B1537" si="23">_xlfn.NORM.DIST(A1474,180,3,FALSE)</f>
        <v>2.924570450713235E-84</v>
      </c>
    </row>
    <row r="1475" spans="1:2">
      <c r="A1475">
        <v>117.10321632534033</v>
      </c>
      <c r="B1475">
        <f t="shared" si="23"/>
        <v>4.7356813306719935E-97</v>
      </c>
    </row>
    <row r="1476" spans="1:2">
      <c r="A1476">
        <v>96.031556494999677</v>
      </c>
      <c r="B1476">
        <f t="shared" si="23"/>
        <v>1.0191531566337387E-171</v>
      </c>
    </row>
    <row r="1477" spans="1:2">
      <c r="A1477">
        <v>79.823051237035543</v>
      </c>
      <c r="B1477">
        <f t="shared" si="23"/>
        <v>9.873154965193483E-244</v>
      </c>
    </row>
    <row r="1478" spans="1:2">
      <c r="A1478">
        <v>221.97053840471199</v>
      </c>
      <c r="B1478">
        <f t="shared" si="23"/>
        <v>4.1939058903835727E-44</v>
      </c>
    </row>
    <row r="1479" spans="1:2">
      <c r="A1479">
        <v>197.29511382109195</v>
      </c>
      <c r="B1479">
        <f t="shared" si="23"/>
        <v>8.0678238618596201E-9</v>
      </c>
    </row>
    <row r="1480" spans="1:2">
      <c r="A1480">
        <v>177.35169240011601</v>
      </c>
      <c r="B1480">
        <f t="shared" si="23"/>
        <v>9.0067890685593677E-2</v>
      </c>
    </row>
    <row r="1481" spans="1:2">
      <c r="A1481">
        <v>261.59449862432666</v>
      </c>
      <c r="B1481">
        <f t="shared" si="23"/>
        <v>3.0990998588230613E-162</v>
      </c>
    </row>
    <row r="1482" spans="1:2">
      <c r="A1482">
        <v>217.47347136595636</v>
      </c>
      <c r="B1482">
        <f t="shared" si="23"/>
        <v>1.7479161550333564E-35</v>
      </c>
    </row>
    <row r="1483" spans="1:2">
      <c r="A1483">
        <v>169.82631495891837</v>
      </c>
      <c r="B1483">
        <f t="shared" si="23"/>
        <v>4.2315768410771385E-4</v>
      </c>
    </row>
    <row r="1484" spans="1:2">
      <c r="A1484">
        <v>143.27888084124424</v>
      </c>
      <c r="B1484">
        <f t="shared" si="23"/>
        <v>3.8844294084336405E-34</v>
      </c>
    </row>
    <row r="1485" spans="1:2">
      <c r="A1485">
        <v>187.27930910215946</v>
      </c>
      <c r="B1485">
        <f t="shared" si="23"/>
        <v>7.0034839656768749E-3</v>
      </c>
    </row>
    <row r="1486" spans="1:2">
      <c r="A1486">
        <v>187.52769665268715</v>
      </c>
      <c r="B1486">
        <f t="shared" si="23"/>
        <v>5.7092136307846895E-3</v>
      </c>
    </row>
    <row r="1487" spans="1:2">
      <c r="A1487">
        <v>163.66880845424021</v>
      </c>
      <c r="B1487">
        <f t="shared" si="23"/>
        <v>4.8843145616163416E-8</v>
      </c>
    </row>
    <row r="1488" spans="1:2">
      <c r="A1488">
        <v>225.492608933273</v>
      </c>
      <c r="B1488">
        <f t="shared" si="23"/>
        <v>1.5492376101491827E-51</v>
      </c>
    </row>
    <row r="1489" spans="1:2">
      <c r="A1489">
        <v>150.66371406617691</v>
      </c>
      <c r="B1489">
        <f t="shared" si="23"/>
        <v>2.2869711801920012E-22</v>
      </c>
    </row>
    <row r="1490" spans="1:2">
      <c r="A1490">
        <v>203.15605115654762</v>
      </c>
      <c r="B1490">
        <f t="shared" si="23"/>
        <v>1.536644747639862E-14</v>
      </c>
    </row>
    <row r="1491" spans="1:2">
      <c r="A1491">
        <v>120.57043750217417</v>
      </c>
      <c r="B1491">
        <f t="shared" si="23"/>
        <v>8.1026505023532769E-87</v>
      </c>
    </row>
    <row r="1492" spans="1:2">
      <c r="A1492">
        <v>159.67692365818948</v>
      </c>
      <c r="B1492">
        <f t="shared" si="23"/>
        <v>1.4403941002766034E-11</v>
      </c>
    </row>
    <row r="1493" spans="1:2">
      <c r="A1493">
        <v>132.01365891261958</v>
      </c>
      <c r="B1493">
        <f t="shared" si="23"/>
        <v>3.6789840768234898E-57</v>
      </c>
    </row>
    <row r="1494" spans="1:2">
      <c r="A1494">
        <v>122.16454751949641</v>
      </c>
      <c r="B1494">
        <f t="shared" si="23"/>
        <v>2.6233471660914342E-82</v>
      </c>
    </row>
    <row r="1495" spans="1:2">
      <c r="A1495">
        <v>198.92824457172537</v>
      </c>
      <c r="B1495">
        <f t="shared" si="23"/>
        <v>3.0160323845650691E-10</v>
      </c>
    </row>
    <row r="1496" spans="1:2">
      <c r="A1496">
        <v>160.29632706675329</v>
      </c>
      <c r="B1496">
        <f t="shared" si="23"/>
        <v>5.7104010250753861E-11</v>
      </c>
    </row>
    <row r="1497" spans="1:2">
      <c r="A1497">
        <v>219.27016450688825</v>
      </c>
      <c r="B1497">
        <f t="shared" si="23"/>
        <v>8.2358782385329518E-39</v>
      </c>
    </row>
    <row r="1498" spans="1:2">
      <c r="A1498">
        <v>172.10923078862834</v>
      </c>
      <c r="B1498">
        <f t="shared" si="23"/>
        <v>4.1832149690932902E-3</v>
      </c>
    </row>
    <row r="1499" spans="1:2">
      <c r="A1499">
        <v>163.28642845990544</v>
      </c>
      <c r="B1499">
        <f t="shared" si="23"/>
        <v>2.4206789386360459E-8</v>
      </c>
    </row>
    <row r="1500" spans="1:2">
      <c r="A1500">
        <v>106.37964624009328</v>
      </c>
      <c r="B1500">
        <f t="shared" si="23"/>
        <v>2.2591478628628623E-132</v>
      </c>
    </row>
    <row r="1501" spans="1:2">
      <c r="A1501">
        <v>146.87006387219299</v>
      </c>
      <c r="B1501">
        <f t="shared" si="23"/>
        <v>4.38180765915475E-28</v>
      </c>
    </row>
    <row r="1502" spans="1:2">
      <c r="A1502">
        <v>257.61241249681916</v>
      </c>
      <c r="B1502">
        <f t="shared" si="23"/>
        <v>6.1300552359955602E-147</v>
      </c>
    </row>
    <row r="1503" spans="1:2">
      <c r="A1503">
        <v>167.25726641168876</v>
      </c>
      <c r="B1503">
        <f t="shared" si="23"/>
        <v>1.6070750586056891E-5</v>
      </c>
    </row>
    <row r="1504" spans="1:2">
      <c r="A1504">
        <v>173.85014689323725</v>
      </c>
      <c r="B1504">
        <f t="shared" si="23"/>
        <v>1.6265638788388458E-2</v>
      </c>
    </row>
    <row r="1505" spans="1:2">
      <c r="A1505">
        <v>196.24497485863685</v>
      </c>
      <c r="B1505">
        <f t="shared" si="23"/>
        <v>5.7091080451195165E-8</v>
      </c>
    </row>
    <row r="1506" spans="1:2">
      <c r="A1506">
        <v>197.58878397595254</v>
      </c>
      <c r="B1506">
        <f t="shared" si="23"/>
        <v>4.5665257931636201E-9</v>
      </c>
    </row>
    <row r="1507" spans="1:2">
      <c r="A1507">
        <v>58.039161558263004</v>
      </c>
      <c r="B1507">
        <f t="shared" si="23"/>
        <v>0</v>
      </c>
    </row>
    <row r="1508" spans="1:2">
      <c r="A1508">
        <v>138.62862988360575</v>
      </c>
      <c r="B1508">
        <f t="shared" si="23"/>
        <v>6.7211556012484229E-43</v>
      </c>
    </row>
    <row r="1509" spans="1:2">
      <c r="A1509">
        <v>186.84213773638476</v>
      </c>
      <c r="B1509">
        <f t="shared" si="23"/>
        <v>9.8688124156086233E-3</v>
      </c>
    </row>
    <row r="1510" spans="1:2">
      <c r="A1510">
        <v>174.86683122995601</v>
      </c>
      <c r="B1510">
        <f t="shared" si="23"/>
        <v>3.0764077683824435E-2</v>
      </c>
    </row>
    <row r="1511" spans="1:2">
      <c r="A1511">
        <v>110.8172255041427</v>
      </c>
      <c r="B1511">
        <f t="shared" si="23"/>
        <v>4.4007633123170619E-117</v>
      </c>
    </row>
    <row r="1512" spans="1:2">
      <c r="A1512">
        <v>128.15251966429059</v>
      </c>
      <c r="B1512">
        <f t="shared" si="23"/>
        <v>1.8418591579238047E-66</v>
      </c>
    </row>
    <row r="1513" spans="1:2">
      <c r="A1513">
        <v>196.68887193773116</v>
      </c>
      <c r="B1513">
        <f t="shared" si="23"/>
        <v>2.5342123819278214E-8</v>
      </c>
    </row>
    <row r="1514" spans="1:2">
      <c r="A1514">
        <v>116.73422977735754</v>
      </c>
      <c r="B1514">
        <f t="shared" si="23"/>
        <v>3.5661002522990893E-98</v>
      </c>
    </row>
    <row r="1515" spans="1:2">
      <c r="A1515">
        <v>205.93353883639793</v>
      </c>
      <c r="B1515">
        <f t="shared" si="23"/>
        <v>7.8867080715662538E-18</v>
      </c>
    </row>
    <row r="1516" spans="1:2">
      <c r="A1516">
        <v>134.76238836999983</v>
      </c>
      <c r="B1516">
        <f t="shared" si="23"/>
        <v>5.6018345582702272E-51</v>
      </c>
    </row>
    <row r="1517" spans="1:2">
      <c r="A1517">
        <v>175.21175595873501</v>
      </c>
      <c r="B1517">
        <f t="shared" si="23"/>
        <v>3.7205872951099499E-2</v>
      </c>
    </row>
    <row r="1518" spans="1:2">
      <c r="A1518">
        <v>156.57979065479594</v>
      </c>
      <c r="B1518">
        <f t="shared" si="23"/>
        <v>7.7574881178341265E-15</v>
      </c>
    </row>
    <row r="1519" spans="1:2">
      <c r="A1519">
        <v>158.79527541044808</v>
      </c>
      <c r="B1519">
        <f t="shared" si="23"/>
        <v>1.8841016553734377E-12</v>
      </c>
    </row>
    <row r="1520" spans="1:2">
      <c r="A1520">
        <v>90.06329764786642</v>
      </c>
      <c r="B1520">
        <f t="shared" si="23"/>
        <v>9.2485463531265351E-197</v>
      </c>
    </row>
    <row r="1521" spans="1:2">
      <c r="A1521">
        <v>190.372789347457</v>
      </c>
      <c r="B1521">
        <f t="shared" si="23"/>
        <v>3.371315241183259E-4</v>
      </c>
    </row>
    <row r="1522" spans="1:2">
      <c r="A1522">
        <v>239.05419811824686</v>
      </c>
      <c r="B1522">
        <f t="shared" si="23"/>
        <v>9.5870796353931175E-86</v>
      </c>
    </row>
    <row r="1523" spans="1:2">
      <c r="A1523">
        <v>134.18710796002415</v>
      </c>
      <c r="B1523">
        <f t="shared" si="23"/>
        <v>3.0517129797867894E-52</v>
      </c>
    </row>
    <row r="1524" spans="1:2">
      <c r="A1524">
        <v>152.86940015328582</v>
      </c>
      <c r="B1524">
        <f t="shared" si="23"/>
        <v>2.313632572381163E-19</v>
      </c>
    </row>
    <row r="1525" spans="1:2">
      <c r="A1525">
        <v>176.7850510529388</v>
      </c>
      <c r="B1525">
        <f t="shared" si="23"/>
        <v>7.4887573732511731E-2</v>
      </c>
    </row>
    <row r="1526" spans="1:2">
      <c r="A1526">
        <v>69.13983543170616</v>
      </c>
      <c r="B1526">
        <f t="shared" si="23"/>
        <v>3.9604495872391873E-298</v>
      </c>
    </row>
    <row r="1527" spans="1:2">
      <c r="A1527">
        <v>225.80709401125205</v>
      </c>
      <c r="B1527">
        <f t="shared" si="23"/>
        <v>3.1431171404581129E-52</v>
      </c>
    </row>
    <row r="1528" spans="1:2">
      <c r="A1528">
        <v>212.41051672375761</v>
      </c>
      <c r="B1528">
        <f t="shared" si="23"/>
        <v>6.0157458429946396E-27</v>
      </c>
    </row>
    <row r="1529" spans="1:2">
      <c r="A1529">
        <v>213.45346613059519</v>
      </c>
      <c r="B1529">
        <f t="shared" si="23"/>
        <v>1.3240545564809446E-28</v>
      </c>
    </row>
    <row r="1530" spans="1:2">
      <c r="A1530">
        <v>203.19495592928433</v>
      </c>
      <c r="B1530">
        <f t="shared" si="23"/>
        <v>1.3901606802188526E-14</v>
      </c>
    </row>
    <row r="1531" spans="1:2">
      <c r="A1531">
        <v>209.876546250307</v>
      </c>
      <c r="B1531">
        <f t="shared" si="23"/>
        <v>3.8673599983292999E-23</v>
      </c>
    </row>
    <row r="1532" spans="1:2">
      <c r="A1532">
        <v>178.33573383511975</v>
      </c>
      <c r="B1532">
        <f t="shared" si="23"/>
        <v>0.11401473411766663</v>
      </c>
    </row>
    <row r="1533" spans="1:2">
      <c r="A1533">
        <v>209.14773403972504</v>
      </c>
      <c r="B1533">
        <f t="shared" si="23"/>
        <v>4.2200820742942532E-22</v>
      </c>
    </row>
    <row r="1534" spans="1:2">
      <c r="A1534">
        <v>143.89799434837187</v>
      </c>
      <c r="B1534">
        <f t="shared" si="23"/>
        <v>4.7548092349731708E-33</v>
      </c>
    </row>
    <row r="1535" spans="1:2">
      <c r="A1535">
        <v>129.12426927839988</v>
      </c>
      <c r="B1535">
        <f t="shared" si="23"/>
        <v>4.7172677762882249E-64</v>
      </c>
    </row>
    <row r="1536" spans="1:2">
      <c r="A1536">
        <v>102.03785041056108</v>
      </c>
      <c r="B1536">
        <f t="shared" si="23"/>
        <v>2.9832110110930012E-148</v>
      </c>
    </row>
    <row r="1537" spans="1:2">
      <c r="A1537">
        <v>175.52125473201158</v>
      </c>
      <c r="B1537">
        <f t="shared" si="23"/>
        <v>4.3632693712092392E-2</v>
      </c>
    </row>
    <row r="1538" spans="1:2">
      <c r="A1538">
        <v>117.31959875731263</v>
      </c>
      <c r="B1538">
        <f t="shared" ref="B1538:B1601" si="24">_xlfn.NORM.DIST(A1538,180,3,FALSE)</f>
        <v>2.142845835609891E-96</v>
      </c>
    </row>
    <row r="1539" spans="1:2">
      <c r="A1539">
        <v>186.8027111410629</v>
      </c>
      <c r="B1539">
        <f t="shared" si="24"/>
        <v>1.0168215648201126E-2</v>
      </c>
    </row>
    <row r="1540" spans="1:2">
      <c r="A1540">
        <v>224.6565331913007</v>
      </c>
      <c r="B1540">
        <f t="shared" si="24"/>
        <v>1.0200982233604478E-49</v>
      </c>
    </row>
    <row r="1541" spans="1:2">
      <c r="A1541">
        <v>196.26961648071301</v>
      </c>
      <c r="B1541">
        <f t="shared" si="24"/>
        <v>5.4605581473971356E-8</v>
      </c>
    </row>
    <row r="1542" spans="1:2">
      <c r="A1542">
        <v>242.03774773894111</v>
      </c>
      <c r="B1542">
        <f t="shared" si="24"/>
        <v>1.8400140804030899E-94</v>
      </c>
    </row>
    <row r="1543" spans="1:2">
      <c r="A1543">
        <v>106.78643593535526</v>
      </c>
      <c r="B1543">
        <f t="shared" si="24"/>
        <v>6.2386579049382241E-131</v>
      </c>
    </row>
    <row r="1544" spans="1:2">
      <c r="A1544">
        <v>216.56457238321309</v>
      </c>
      <c r="B1544">
        <f t="shared" si="24"/>
        <v>7.3473883204078804E-34</v>
      </c>
    </row>
    <row r="1545" spans="1:2">
      <c r="A1545">
        <v>249.03620032971958</v>
      </c>
      <c r="B1545">
        <f t="shared" si="24"/>
        <v>1.3562334028538591E-116</v>
      </c>
    </row>
    <row r="1546" spans="1:2">
      <c r="A1546">
        <v>172.6497230262612</v>
      </c>
      <c r="B1546">
        <f t="shared" si="24"/>
        <v>6.6109558999905864E-3</v>
      </c>
    </row>
    <row r="1547" spans="1:2">
      <c r="A1547">
        <v>190.49234469974181</v>
      </c>
      <c r="B1547">
        <f t="shared" si="24"/>
        <v>2.9350294226452623E-4</v>
      </c>
    </row>
    <row r="1548" spans="1:2">
      <c r="A1548">
        <v>178.48404740987462</v>
      </c>
      <c r="B1548">
        <f t="shared" si="24"/>
        <v>0.11704184893220142</v>
      </c>
    </row>
    <row r="1549" spans="1:2">
      <c r="A1549">
        <v>215.00258344502072</v>
      </c>
      <c r="B1549">
        <f t="shared" si="24"/>
        <v>3.6582482183314071E-31</v>
      </c>
    </row>
    <row r="1550" spans="1:2">
      <c r="A1550">
        <v>197.81670448508521</v>
      </c>
      <c r="B1550">
        <f t="shared" si="24"/>
        <v>2.9166611820169836E-9</v>
      </c>
    </row>
    <row r="1551" spans="1:2">
      <c r="A1551">
        <v>185.17242142450414</v>
      </c>
      <c r="B1551">
        <f t="shared" si="24"/>
        <v>3.0080414190797749E-2</v>
      </c>
    </row>
    <row r="1552" spans="1:2">
      <c r="A1552">
        <v>244.80166803157772</v>
      </c>
      <c r="B1552">
        <f t="shared" si="24"/>
        <v>6.402597545961063E-103</v>
      </c>
    </row>
    <row r="1553" spans="1:2">
      <c r="A1553">
        <v>259.11131888249656</v>
      </c>
      <c r="B1553">
        <f t="shared" si="24"/>
        <v>1.3169786867401324E-152</v>
      </c>
    </row>
    <row r="1554" spans="1:2">
      <c r="A1554">
        <v>52.810731176286936</v>
      </c>
      <c r="B1554">
        <f t="shared" si="24"/>
        <v>0</v>
      </c>
    </row>
    <row r="1555" spans="1:2">
      <c r="A1555">
        <v>122.0827953144908</v>
      </c>
      <c r="B1555">
        <f t="shared" si="24"/>
        <v>1.550731697351168E-82</v>
      </c>
    </row>
    <row r="1556" spans="1:2">
      <c r="A1556">
        <v>194.0755264510517</v>
      </c>
      <c r="B1556">
        <f t="shared" si="24"/>
        <v>2.2061928864179171E-6</v>
      </c>
    </row>
    <row r="1557" spans="1:2">
      <c r="A1557">
        <v>205.75606117716234</v>
      </c>
      <c r="B1557">
        <f t="shared" si="24"/>
        <v>1.3129105428843417E-17</v>
      </c>
    </row>
    <row r="1558" spans="1:2">
      <c r="A1558">
        <v>131.01431068178499</v>
      </c>
      <c r="B1558">
        <f t="shared" si="24"/>
        <v>1.688740711902571E-59</v>
      </c>
    </row>
    <row r="1559" spans="1:2">
      <c r="A1559">
        <v>123.12644048477523</v>
      </c>
      <c r="B1559">
        <f t="shared" si="24"/>
        <v>1.2051126933240486E-79</v>
      </c>
    </row>
    <row r="1560" spans="1:2">
      <c r="A1560">
        <v>231.72328656044556</v>
      </c>
      <c r="B1560">
        <f t="shared" si="24"/>
        <v>3.7636075352657803E-66</v>
      </c>
    </row>
    <row r="1561" spans="1:2">
      <c r="A1561">
        <v>106.8520696205087</v>
      </c>
      <c r="B1561">
        <f t="shared" si="24"/>
        <v>1.0638136373876409E-130</v>
      </c>
    </row>
    <row r="1562" spans="1:2">
      <c r="A1562">
        <v>143.17764725972665</v>
      </c>
      <c r="B1562">
        <f t="shared" si="24"/>
        <v>2.5686003893408948E-34</v>
      </c>
    </row>
    <row r="1563" spans="1:2">
      <c r="A1563">
        <v>228.67711822953424</v>
      </c>
      <c r="B1563">
        <f t="shared" si="24"/>
        <v>9.0087905110855328E-59</v>
      </c>
    </row>
    <row r="1564" spans="1:2">
      <c r="A1564">
        <v>171.64689597819233</v>
      </c>
      <c r="B1564">
        <f t="shared" si="24"/>
        <v>2.7561970720854918E-3</v>
      </c>
    </row>
    <row r="1565" spans="1:2">
      <c r="A1565">
        <v>121.2650413432857</v>
      </c>
      <c r="B1565">
        <f t="shared" si="24"/>
        <v>7.7437327426965535E-85</v>
      </c>
    </row>
    <row r="1566" spans="1:2">
      <c r="A1566">
        <v>77.344277997035533</v>
      </c>
      <c r="B1566">
        <f t="shared" si="24"/>
        <v>7.30697706513565E-256</v>
      </c>
    </row>
    <row r="1567" spans="1:2">
      <c r="A1567">
        <v>178.71434511078405</v>
      </c>
      <c r="B1567">
        <f t="shared" si="24"/>
        <v>0.12131326991274595</v>
      </c>
    </row>
    <row r="1568" spans="1:2">
      <c r="A1568">
        <v>254.00951744784834</v>
      </c>
      <c r="B1568">
        <f t="shared" si="24"/>
        <v>9.2847179146763837E-134</v>
      </c>
    </row>
    <row r="1569" spans="1:2">
      <c r="A1569">
        <v>197.76284079824109</v>
      </c>
      <c r="B1569">
        <f t="shared" si="24"/>
        <v>3.2443295702143271E-9</v>
      </c>
    </row>
    <row r="1570" spans="1:2">
      <c r="A1570">
        <v>157.16353618670837</v>
      </c>
      <c r="B1570">
        <f t="shared" si="24"/>
        <v>3.4770756816978908E-14</v>
      </c>
    </row>
    <row r="1571" spans="1:2">
      <c r="A1571">
        <v>201.02620328514604</v>
      </c>
      <c r="B1571">
        <f t="shared" si="24"/>
        <v>2.8642059323361272E-12</v>
      </c>
    </row>
    <row r="1572" spans="1:2">
      <c r="A1572">
        <v>160.40556192790973</v>
      </c>
      <c r="B1572">
        <f t="shared" si="24"/>
        <v>7.2483503368413195E-11</v>
      </c>
    </row>
    <row r="1573" spans="1:2">
      <c r="A1573">
        <v>312.22845154814422</v>
      </c>
      <c r="B1573">
        <f t="shared" si="24"/>
        <v>0</v>
      </c>
    </row>
    <row r="1574" spans="1:2">
      <c r="A1574">
        <v>102.31290889321826</v>
      </c>
      <c r="B1574">
        <f t="shared" si="24"/>
        <v>3.2184354893793632E-147</v>
      </c>
    </row>
    <row r="1575" spans="1:2">
      <c r="A1575">
        <v>243.40909749269485</v>
      </c>
      <c r="B1575">
        <f t="shared" si="24"/>
        <v>1.300577013799973E-98</v>
      </c>
    </row>
    <row r="1576" spans="1:2">
      <c r="A1576">
        <v>201.97278945459402</v>
      </c>
      <c r="B1576">
        <f t="shared" si="24"/>
        <v>2.9851202494615891E-13</v>
      </c>
    </row>
    <row r="1577" spans="1:2">
      <c r="A1577">
        <v>270.42095371114556</v>
      </c>
      <c r="B1577">
        <f t="shared" si="24"/>
        <v>7.2246660785971178E-199</v>
      </c>
    </row>
    <row r="1578" spans="1:2">
      <c r="A1578">
        <v>183.68418341167853</v>
      </c>
      <c r="B1578">
        <f t="shared" si="24"/>
        <v>6.2560705836535738E-2</v>
      </c>
    </row>
    <row r="1579" spans="1:2">
      <c r="A1579">
        <v>104.59895565843908</v>
      </c>
      <c r="B1579">
        <f t="shared" si="24"/>
        <v>8.9424138645844579E-139</v>
      </c>
    </row>
    <row r="1580" spans="1:2">
      <c r="A1580">
        <v>170.33520794000651</v>
      </c>
      <c r="B1580">
        <f t="shared" si="24"/>
        <v>7.4145537862773899E-4</v>
      </c>
    </row>
    <row r="1581" spans="1:2">
      <c r="A1581">
        <v>226.32335048881941</v>
      </c>
      <c r="B1581">
        <f t="shared" si="24"/>
        <v>2.2376241016056189E-53</v>
      </c>
    </row>
    <row r="1582" spans="1:2">
      <c r="A1582">
        <v>191.0109203887987</v>
      </c>
      <c r="B1582">
        <f t="shared" si="24"/>
        <v>1.5796662029192752E-4</v>
      </c>
    </row>
    <row r="1583" spans="1:2">
      <c r="A1583">
        <v>276.47548722568899</v>
      </c>
      <c r="B1583">
        <f t="shared" si="24"/>
        <v>3.6047629187071215E-226</v>
      </c>
    </row>
    <row r="1584" spans="1:2">
      <c r="A1584">
        <v>201.98137053710525</v>
      </c>
      <c r="B1584">
        <f t="shared" si="24"/>
        <v>2.9232204556229994E-13</v>
      </c>
    </row>
    <row r="1585" spans="1:2">
      <c r="A1585">
        <v>219.83941496699117</v>
      </c>
      <c r="B1585">
        <f t="shared" si="24"/>
        <v>6.7479761142125641E-40</v>
      </c>
    </row>
    <row r="1586" spans="1:2">
      <c r="A1586">
        <v>93.624678811174817</v>
      </c>
      <c r="B1586">
        <f t="shared" si="24"/>
        <v>1.3063457840766927E-181</v>
      </c>
    </row>
    <row r="1587" spans="1:2">
      <c r="A1587">
        <v>147.24971879302757</v>
      </c>
      <c r="B1587">
        <f t="shared" si="24"/>
        <v>1.7584238149163272E-27</v>
      </c>
    </row>
    <row r="1588" spans="1:2">
      <c r="A1588">
        <v>193.65447360512917</v>
      </c>
      <c r="B1588">
        <f t="shared" si="24"/>
        <v>4.220373606482473E-6</v>
      </c>
    </row>
    <row r="1589" spans="1:2">
      <c r="A1589">
        <v>114.39437730557984</v>
      </c>
      <c r="B1589">
        <f t="shared" si="24"/>
        <v>1.8914494420136419E-105</v>
      </c>
    </row>
    <row r="1590" spans="1:2">
      <c r="A1590">
        <v>81.437222433742136</v>
      </c>
      <c r="B1590">
        <f t="shared" si="24"/>
        <v>5.4268437522587377E-236</v>
      </c>
    </row>
    <row r="1591" spans="1:2">
      <c r="A1591">
        <v>184.14593841924216</v>
      </c>
      <c r="B1591">
        <f t="shared" si="24"/>
        <v>5.1176007827538041E-2</v>
      </c>
    </row>
    <row r="1592" spans="1:2">
      <c r="A1592">
        <v>117.77381632753531</v>
      </c>
      <c r="B1592">
        <f t="shared" si="24"/>
        <v>5.010226377804722E-95</v>
      </c>
    </row>
    <row r="1593" spans="1:2">
      <c r="A1593">
        <v>207.53147555267788</v>
      </c>
      <c r="B1593">
        <f t="shared" si="24"/>
        <v>6.8485147901041377E-20</v>
      </c>
    </row>
    <row r="1594" spans="1:2">
      <c r="A1594">
        <v>189.66479205999349</v>
      </c>
      <c r="B1594">
        <f t="shared" si="24"/>
        <v>7.4145537862773899E-4</v>
      </c>
    </row>
    <row r="1595" spans="1:2">
      <c r="A1595">
        <v>189.90720764093567</v>
      </c>
      <c r="B1595">
        <f t="shared" si="24"/>
        <v>5.6965359325082253E-4</v>
      </c>
    </row>
    <row r="1596" spans="1:2">
      <c r="A1596">
        <v>184.32602519140346</v>
      </c>
      <c r="B1596">
        <f t="shared" si="24"/>
        <v>4.7017052187342513E-2</v>
      </c>
    </row>
    <row r="1597" spans="1:2">
      <c r="A1597">
        <v>241.81753860801109</v>
      </c>
      <c r="B1597">
        <f t="shared" si="24"/>
        <v>8.372889580056457E-94</v>
      </c>
    </row>
    <row r="1598" spans="1:2">
      <c r="A1598">
        <v>156.56251252919901</v>
      </c>
      <c r="B1598">
        <f t="shared" si="24"/>
        <v>7.4162984843444437E-15</v>
      </c>
    </row>
    <row r="1599" spans="1:2">
      <c r="A1599">
        <v>183.2696823382139</v>
      </c>
      <c r="B1599">
        <f t="shared" si="24"/>
        <v>7.3425395874468169E-2</v>
      </c>
    </row>
    <row r="1600" spans="1:2">
      <c r="A1600">
        <v>244.23717195502832</v>
      </c>
      <c r="B1600">
        <f t="shared" si="24"/>
        <v>3.6630892930724183E-101</v>
      </c>
    </row>
    <row r="1601" spans="1:2">
      <c r="A1601">
        <v>228.1079837300058</v>
      </c>
      <c r="B1601">
        <f t="shared" si="24"/>
        <v>1.9217542625775541E-57</v>
      </c>
    </row>
    <row r="1602" spans="1:2">
      <c r="A1602">
        <v>176.3548953019199</v>
      </c>
      <c r="B1602">
        <f t="shared" ref="B1602:B1665" si="25">_xlfn.NORM.DIST(A1602,180,3,FALSE)</f>
        <v>6.3564145016825571E-2</v>
      </c>
    </row>
    <row r="1603" spans="1:2">
      <c r="A1603">
        <v>82.135305092087947</v>
      </c>
      <c r="B1603">
        <f t="shared" si="25"/>
        <v>1.104000310918871E-232</v>
      </c>
    </row>
    <row r="1604" spans="1:2">
      <c r="A1604">
        <v>292.44557754253037</v>
      </c>
      <c r="B1604">
        <f t="shared" si="25"/>
        <v>1.137239469736682E-306</v>
      </c>
    </row>
    <row r="1605" spans="1:2">
      <c r="A1605">
        <v>173.59462776737928</v>
      </c>
      <c r="B1605">
        <f t="shared" si="25"/>
        <v>1.3610302515553332E-2</v>
      </c>
    </row>
    <row r="1606" spans="1:2">
      <c r="A1606">
        <v>239.44486929365667</v>
      </c>
      <c r="B1606">
        <f t="shared" si="25"/>
        <v>7.323607856040879E-87</v>
      </c>
    </row>
    <row r="1607" spans="1:2">
      <c r="A1607">
        <v>119.43263234541519</v>
      </c>
      <c r="B1607">
        <f t="shared" si="25"/>
        <v>4.115551501059852E-90</v>
      </c>
    </row>
    <row r="1608" spans="1:2">
      <c r="A1608">
        <v>164.78202996921027</v>
      </c>
      <c r="B1608">
        <f t="shared" si="25"/>
        <v>3.4370788808011414E-7</v>
      </c>
    </row>
    <row r="1609" spans="1:2">
      <c r="A1609">
        <v>176.70295096620976</v>
      </c>
      <c r="B1609">
        <f t="shared" si="25"/>
        <v>7.2695973238492584E-2</v>
      </c>
    </row>
    <row r="1610" spans="1:2">
      <c r="A1610">
        <v>183.34001242663362</v>
      </c>
      <c r="B1610">
        <f t="shared" si="25"/>
        <v>7.15534190183683E-2</v>
      </c>
    </row>
    <row r="1611" spans="1:2">
      <c r="A1611">
        <v>254.4144517739187</v>
      </c>
      <c r="B1611">
        <f t="shared" si="25"/>
        <v>3.2935207573810051E-135</v>
      </c>
    </row>
    <row r="1612" spans="1:2">
      <c r="A1612">
        <v>259.86042419361183</v>
      </c>
      <c r="B1612">
        <f t="shared" si="25"/>
        <v>1.7632779896749254E-155</v>
      </c>
    </row>
    <row r="1613" spans="1:2">
      <c r="A1613">
        <v>106.55613823444583</v>
      </c>
      <c r="B1613">
        <f t="shared" si="25"/>
        <v>9.5540831482358322E-132</v>
      </c>
    </row>
    <row r="1614" spans="1:2">
      <c r="A1614">
        <v>129.73027924061171</v>
      </c>
      <c r="B1614">
        <f t="shared" si="25"/>
        <v>1.4209785649057102E-62</v>
      </c>
    </row>
    <row r="1615" spans="1:2">
      <c r="A1615">
        <v>246.07236400668626</v>
      </c>
      <c r="B1615">
        <f t="shared" si="25"/>
        <v>6.2220151084910494E-107</v>
      </c>
    </row>
    <row r="1616" spans="1:2">
      <c r="A1616">
        <v>218.85688101945561</v>
      </c>
      <c r="B1616">
        <f t="shared" si="25"/>
        <v>4.9516805009964387E-38</v>
      </c>
    </row>
    <row r="1617" spans="1:2">
      <c r="A1617">
        <v>102.42469488701317</v>
      </c>
      <c r="B1617">
        <f t="shared" si="25"/>
        <v>8.4412174830594412E-147</v>
      </c>
    </row>
    <row r="1618" spans="1:2">
      <c r="A1618">
        <v>164.43084336940956</v>
      </c>
      <c r="B1618">
        <f t="shared" si="25"/>
        <v>1.885049006393871E-7</v>
      </c>
    </row>
    <row r="1619" spans="1:2">
      <c r="A1619">
        <v>202.53067577839829</v>
      </c>
      <c r="B1619">
        <f t="shared" si="25"/>
        <v>7.5149829625946095E-14</v>
      </c>
    </row>
    <row r="1620" spans="1:2">
      <c r="A1620">
        <v>148.83547964898753</v>
      </c>
      <c r="B1620">
        <f t="shared" si="25"/>
        <v>4.9037620989803142E-25</v>
      </c>
    </row>
    <row r="1621" spans="1:2">
      <c r="A1621">
        <v>310.50666893832386</v>
      </c>
      <c r="B1621">
        <f t="shared" si="25"/>
        <v>0</v>
      </c>
    </row>
    <row r="1622" spans="1:2">
      <c r="A1622">
        <v>256.69377282581991</v>
      </c>
      <c r="B1622">
        <f t="shared" si="25"/>
        <v>1.6127849413910108E-143</v>
      </c>
    </row>
    <row r="1623" spans="1:2">
      <c r="A1623">
        <v>142.88333932170644</v>
      </c>
      <c r="B1623">
        <f t="shared" si="25"/>
        <v>7.6676545352670747E-35</v>
      </c>
    </row>
    <row r="1624" spans="1:2">
      <c r="A1624">
        <v>123.22083239239873</v>
      </c>
      <c r="B1624">
        <f t="shared" si="25"/>
        <v>2.1870801770406472E-79</v>
      </c>
    </row>
    <row r="1625" spans="1:2">
      <c r="A1625">
        <v>113.13411778217414</v>
      </c>
      <c r="B1625">
        <f t="shared" si="25"/>
        <v>1.7731692709516073E-109</v>
      </c>
    </row>
    <row r="1626" spans="1:2">
      <c r="A1626">
        <v>187.55929590923188</v>
      </c>
      <c r="B1626">
        <f t="shared" si="25"/>
        <v>5.5599875319962237E-3</v>
      </c>
    </row>
    <row r="1627" spans="1:2">
      <c r="A1627">
        <v>195.74501084178337</v>
      </c>
      <c r="B1627">
        <f t="shared" si="25"/>
        <v>1.3882229459821684E-7</v>
      </c>
    </row>
    <row r="1628" spans="1:2">
      <c r="A1628">
        <v>98.62907336326316</v>
      </c>
      <c r="B1628">
        <f t="shared" si="25"/>
        <v>2.3458920184071249E-161</v>
      </c>
    </row>
    <row r="1629" spans="1:2">
      <c r="A1629">
        <v>172.10528812909615</v>
      </c>
      <c r="B1629">
        <f t="shared" si="25"/>
        <v>4.168776066604981E-3</v>
      </c>
    </row>
    <row r="1630" spans="1:2">
      <c r="A1630">
        <v>110.8564201783156</v>
      </c>
      <c r="B1630">
        <f t="shared" si="25"/>
        <v>5.9475605183008743E-117</v>
      </c>
    </row>
    <row r="1631" spans="1:2">
      <c r="A1631">
        <v>203.76322072450421</v>
      </c>
      <c r="B1631">
        <f t="shared" si="25"/>
        <v>3.1566845509242435E-15</v>
      </c>
    </row>
    <row r="1632" spans="1:2">
      <c r="A1632">
        <v>286.41469998518005</v>
      </c>
      <c r="B1632">
        <f t="shared" si="25"/>
        <v>7.983117767411498E-275</v>
      </c>
    </row>
    <row r="1633" spans="1:2">
      <c r="A1633">
        <v>146.88931332755601</v>
      </c>
      <c r="B1633">
        <f t="shared" si="25"/>
        <v>4.7034675278774759E-28</v>
      </c>
    </row>
    <row r="1634" spans="1:2">
      <c r="A1634">
        <v>123.20622136001475</v>
      </c>
      <c r="B1634">
        <f t="shared" si="25"/>
        <v>1.9944683291026399E-79</v>
      </c>
    </row>
    <row r="1635" spans="1:2">
      <c r="A1635">
        <v>123.87589367761393</v>
      </c>
      <c r="B1635">
        <f t="shared" si="25"/>
        <v>1.3313671034518685E-77</v>
      </c>
    </row>
    <row r="1636" spans="1:2">
      <c r="A1636">
        <v>183.54340727426461</v>
      </c>
      <c r="B1636">
        <f t="shared" si="25"/>
        <v>6.6198884847162673E-2</v>
      </c>
    </row>
    <row r="1637" spans="1:2">
      <c r="A1637">
        <v>224.24591679708101</v>
      </c>
      <c r="B1637">
        <f t="shared" si="25"/>
        <v>7.7519432685869061E-49</v>
      </c>
    </row>
    <row r="1638" spans="1:2">
      <c r="A1638">
        <v>122.04568793065846</v>
      </c>
      <c r="B1638">
        <f t="shared" si="25"/>
        <v>1.2212260091951316E-82</v>
      </c>
    </row>
    <row r="1639" spans="1:2">
      <c r="A1639">
        <v>193.9053543080081</v>
      </c>
      <c r="B1639">
        <f t="shared" si="25"/>
        <v>2.874273145259035E-6</v>
      </c>
    </row>
    <row r="1640" spans="1:2">
      <c r="A1640">
        <v>191.00291910915985</v>
      </c>
      <c r="B1640">
        <f t="shared" si="25"/>
        <v>1.5951998949905052E-4</v>
      </c>
    </row>
    <row r="1641" spans="1:2">
      <c r="A1641">
        <v>203.41580284337397</v>
      </c>
      <c r="B1641">
        <f t="shared" si="25"/>
        <v>7.8469451750796208E-15</v>
      </c>
    </row>
    <row r="1642" spans="1:2">
      <c r="A1642">
        <v>25.82624165341258</v>
      </c>
      <c r="B1642">
        <f t="shared" si="25"/>
        <v>0</v>
      </c>
    </row>
    <row r="1643" spans="1:2">
      <c r="A1643">
        <v>207.59015160336276</v>
      </c>
      <c r="B1643">
        <f t="shared" si="25"/>
        <v>5.7221659672060219E-20</v>
      </c>
    </row>
    <row r="1644" spans="1:2">
      <c r="A1644">
        <v>197.92043121895404</v>
      </c>
      <c r="B1644">
        <f t="shared" si="25"/>
        <v>2.3738208840639588E-9</v>
      </c>
    </row>
    <row r="1645" spans="1:2">
      <c r="A1645">
        <v>279.64492164726835</v>
      </c>
      <c r="B1645">
        <f t="shared" si="25"/>
        <v>3.6262954307605695E-241</v>
      </c>
    </row>
    <row r="1646" spans="1:2">
      <c r="A1646">
        <v>148.01795759893139</v>
      </c>
      <c r="B1646">
        <f t="shared" si="25"/>
        <v>2.7859920796169172E-26</v>
      </c>
    </row>
    <row r="1647" spans="1:2">
      <c r="A1647">
        <v>242.42378049137187</v>
      </c>
      <c r="B1647">
        <f t="shared" si="25"/>
        <v>1.2752261325276228E-95</v>
      </c>
    </row>
    <row r="1648" spans="1:2">
      <c r="A1648">
        <v>226.05872845786507</v>
      </c>
      <c r="B1648">
        <f t="shared" si="25"/>
        <v>8.701924993863006E-53</v>
      </c>
    </row>
    <row r="1649" spans="1:2">
      <c r="A1649">
        <v>148.69435562985018</v>
      </c>
      <c r="B1649">
        <f t="shared" si="25"/>
        <v>3.0048349631789421E-25</v>
      </c>
    </row>
    <row r="1650" spans="1:2">
      <c r="A1650">
        <v>223.69707539808587</v>
      </c>
      <c r="B1650">
        <f t="shared" si="25"/>
        <v>1.1323099524052544E-47</v>
      </c>
    </row>
    <row r="1651" spans="1:2">
      <c r="A1651">
        <v>142.18844557915872</v>
      </c>
      <c r="B1651">
        <f t="shared" si="25"/>
        <v>4.2502446307446338E-36</v>
      </c>
    </row>
    <row r="1652" spans="1:2">
      <c r="A1652">
        <v>144.41743974173733</v>
      </c>
      <c r="B1652">
        <f t="shared" si="25"/>
        <v>3.7631269049168491E-32</v>
      </c>
    </row>
    <row r="1653" spans="1:2">
      <c r="A1653">
        <v>208.69867671506654</v>
      </c>
      <c r="B1653">
        <f t="shared" si="25"/>
        <v>1.7867535014392044E-21</v>
      </c>
    </row>
    <row r="1654" spans="1:2">
      <c r="A1654">
        <v>124.82410329510458</v>
      </c>
      <c r="B1654">
        <f t="shared" si="25"/>
        <v>4.6839062001241261E-75</v>
      </c>
    </row>
    <row r="1655" spans="1:2">
      <c r="A1655">
        <v>211.97728801751509</v>
      </c>
      <c r="B1655">
        <f t="shared" si="25"/>
        <v>2.8334576919252877E-26</v>
      </c>
    </row>
    <row r="1656" spans="1:2">
      <c r="A1656">
        <v>201.27702600773773</v>
      </c>
      <c r="B1656">
        <f t="shared" si="25"/>
        <v>1.5885358664370635E-12</v>
      </c>
    </row>
    <row r="1657" spans="1:2">
      <c r="A1657">
        <v>143.64195339992875</v>
      </c>
      <c r="B1657">
        <f t="shared" si="25"/>
        <v>1.6962989179917352E-33</v>
      </c>
    </row>
    <row r="1658" spans="1:2">
      <c r="A1658">
        <v>174.3921466183383</v>
      </c>
      <c r="B1658">
        <f t="shared" si="25"/>
        <v>2.317542059352639E-2</v>
      </c>
    </row>
    <row r="1659" spans="1:2">
      <c r="A1659">
        <v>167.52275814695167</v>
      </c>
      <c r="B1659">
        <f t="shared" si="25"/>
        <v>2.3312365871804929E-5</v>
      </c>
    </row>
    <row r="1660" spans="1:2">
      <c r="A1660">
        <v>254.30150617437903</v>
      </c>
      <c r="B1660">
        <f t="shared" si="25"/>
        <v>8.3738471218325693E-135</v>
      </c>
    </row>
    <row r="1661" spans="1:2">
      <c r="A1661">
        <v>144.71540043785353</v>
      </c>
      <c r="B1661">
        <f t="shared" si="25"/>
        <v>1.2162296249165397E-31</v>
      </c>
    </row>
    <row r="1662" spans="1:2">
      <c r="A1662">
        <v>130.91528035118245</v>
      </c>
      <c r="B1662">
        <f t="shared" si="25"/>
        <v>9.8455118544199044E-60</v>
      </c>
    </row>
    <row r="1663" spans="1:2">
      <c r="A1663">
        <v>199.10392484205659</v>
      </c>
      <c r="B1663">
        <f t="shared" si="25"/>
        <v>2.080790028544754E-10</v>
      </c>
    </row>
    <row r="1664" spans="1:2">
      <c r="A1664">
        <v>160.25005879753735</v>
      </c>
      <c r="B1664">
        <f t="shared" si="25"/>
        <v>5.1596840134245778E-11</v>
      </c>
    </row>
    <row r="1665" spans="1:2">
      <c r="A1665">
        <v>203.85459765719133</v>
      </c>
      <c r="B1665">
        <f t="shared" si="25"/>
        <v>2.4788397479178962E-15</v>
      </c>
    </row>
    <row r="1666" spans="1:2">
      <c r="A1666">
        <v>154.29710674623493</v>
      </c>
      <c r="B1666">
        <f t="shared" ref="B1666:B1729" si="26">_xlfn.NORM.DIST(A1666,180,3,FALSE)</f>
        <v>1.5284353395125209E-17</v>
      </c>
    </row>
    <row r="1667" spans="1:2">
      <c r="A1667">
        <v>144.79958781492314</v>
      </c>
      <c r="B1667">
        <f t="shared" si="26"/>
        <v>1.6911679658984608E-31</v>
      </c>
    </row>
    <row r="1668" spans="1:2">
      <c r="A1668">
        <v>172.52750058076344</v>
      </c>
      <c r="B1668">
        <f t="shared" si="26"/>
        <v>5.9779613118264401E-3</v>
      </c>
    </row>
    <row r="1669" spans="1:2">
      <c r="A1669">
        <v>250.15475603111554</v>
      </c>
      <c r="B1669">
        <f t="shared" si="26"/>
        <v>2.3760740612166821E-120</v>
      </c>
    </row>
    <row r="1670" spans="1:2">
      <c r="A1670">
        <v>182.13663156500843</v>
      </c>
      <c r="B1670">
        <f t="shared" si="26"/>
        <v>0.10319109324124377</v>
      </c>
    </row>
    <row r="1671" spans="1:2">
      <c r="A1671">
        <v>180.34915728974738</v>
      </c>
      <c r="B1671">
        <f t="shared" si="26"/>
        <v>0.13208314810540123</v>
      </c>
    </row>
    <row r="1672" spans="1:2">
      <c r="A1672">
        <v>116.10641922714422</v>
      </c>
      <c r="B1672">
        <f t="shared" si="26"/>
        <v>4.2271698418302556E-100</v>
      </c>
    </row>
    <row r="1673" spans="1:2">
      <c r="A1673">
        <v>157.41772176595987</v>
      </c>
      <c r="B1673">
        <f t="shared" si="26"/>
        <v>6.6032952191590341E-14</v>
      </c>
    </row>
    <row r="1674" spans="1:2">
      <c r="A1674">
        <v>254.22265298373532</v>
      </c>
      <c r="B1674">
        <f t="shared" si="26"/>
        <v>1.605078998747576E-134</v>
      </c>
    </row>
    <row r="1675" spans="1:2">
      <c r="A1675">
        <v>212.03422465958283</v>
      </c>
      <c r="B1675">
        <f t="shared" si="26"/>
        <v>2.3140979445642819E-26</v>
      </c>
    </row>
    <row r="1676" spans="1:2">
      <c r="A1676">
        <v>217.52971224457724</v>
      </c>
      <c r="B1676">
        <f t="shared" si="26"/>
        <v>1.3827542845112945E-35</v>
      </c>
    </row>
    <row r="1677" spans="1:2">
      <c r="A1677">
        <v>335.75453289784491</v>
      </c>
      <c r="B1677">
        <f t="shared" si="26"/>
        <v>0</v>
      </c>
    </row>
    <row r="1678" spans="1:2">
      <c r="A1678">
        <v>206.72253458513296</v>
      </c>
      <c r="B1678">
        <f t="shared" si="26"/>
        <v>7.8434997459452769E-19</v>
      </c>
    </row>
    <row r="1679" spans="1:2">
      <c r="A1679">
        <v>217.20815357155516</v>
      </c>
      <c r="B1679">
        <f t="shared" si="26"/>
        <v>5.2552223233707562E-35</v>
      </c>
    </row>
    <row r="1680" spans="1:2">
      <c r="A1680">
        <v>183.91111825592816</v>
      </c>
      <c r="B1680">
        <f t="shared" si="26"/>
        <v>5.6847922652340982E-2</v>
      </c>
    </row>
    <row r="1681" spans="1:2">
      <c r="A1681">
        <v>169.18870574016182</v>
      </c>
      <c r="B1681">
        <f t="shared" si="26"/>
        <v>2.0122014100257927E-4</v>
      </c>
    </row>
    <row r="1682" spans="1:2">
      <c r="A1682">
        <v>182.1795949578518</v>
      </c>
      <c r="B1682">
        <f t="shared" si="26"/>
        <v>0.10213345454357423</v>
      </c>
    </row>
    <row r="1683" spans="1:2">
      <c r="A1683">
        <v>191.30256123360596</v>
      </c>
      <c r="B1683">
        <f t="shared" si="26"/>
        <v>1.1004118575597972E-4</v>
      </c>
    </row>
    <row r="1684" spans="1:2">
      <c r="A1684">
        <v>226.11740450854995</v>
      </c>
      <c r="B1684">
        <f t="shared" si="26"/>
        <v>6.4434898493306746E-53</v>
      </c>
    </row>
    <row r="1685" spans="1:2">
      <c r="A1685">
        <v>195.44246970297536</v>
      </c>
      <c r="B1685">
        <f t="shared" si="26"/>
        <v>2.3448435627199066E-7</v>
      </c>
    </row>
    <row r="1686" spans="1:2">
      <c r="A1686">
        <v>223.1309558734938</v>
      </c>
      <c r="B1686">
        <f t="shared" si="26"/>
        <v>1.7376096852602927E-46</v>
      </c>
    </row>
    <row r="1687" spans="1:2">
      <c r="A1687">
        <v>226.06464244716335</v>
      </c>
      <c r="B1687">
        <f t="shared" si="26"/>
        <v>8.4424848122420351E-53</v>
      </c>
    </row>
    <row r="1688" spans="1:2">
      <c r="A1688">
        <v>193.76776708639227</v>
      </c>
      <c r="B1688">
        <f t="shared" si="26"/>
        <v>3.5513429116118798E-6</v>
      </c>
    </row>
    <row r="1689" spans="1:2">
      <c r="A1689">
        <v>200.90734369630809</v>
      </c>
      <c r="B1689">
        <f t="shared" si="26"/>
        <v>3.7779871997426218E-12</v>
      </c>
    </row>
    <row r="1690" spans="1:2">
      <c r="A1690">
        <v>260.62715551204747</v>
      </c>
      <c r="B1690">
        <f t="shared" si="26"/>
        <v>1.8941521376320173E-158</v>
      </c>
    </row>
    <row r="1691" spans="1:2">
      <c r="A1691">
        <v>126.1229776898108</v>
      </c>
      <c r="B1691">
        <f t="shared" si="26"/>
        <v>1.2250929570790225E-71</v>
      </c>
    </row>
    <row r="1692" spans="1:2">
      <c r="A1692">
        <v>211.92974418197991</v>
      </c>
      <c r="B1692">
        <f t="shared" si="26"/>
        <v>3.3544806364746057E-26</v>
      </c>
    </row>
    <row r="1693" spans="1:2">
      <c r="A1693">
        <v>223.42178499427973</v>
      </c>
      <c r="B1693">
        <f t="shared" si="26"/>
        <v>4.291549588718114E-47</v>
      </c>
    </row>
    <row r="1694" spans="1:2">
      <c r="A1694">
        <v>156.4279982628068</v>
      </c>
      <c r="B1694">
        <f t="shared" si="26"/>
        <v>5.2193739804202399E-15</v>
      </c>
    </row>
    <row r="1695" spans="1:2">
      <c r="A1695">
        <v>167.24920715176268</v>
      </c>
      <c r="B1695">
        <f t="shared" si="26"/>
        <v>1.588835577120038E-5</v>
      </c>
    </row>
    <row r="1696" spans="1:2">
      <c r="A1696">
        <v>156.40631363537977</v>
      </c>
      <c r="B1696">
        <f t="shared" si="26"/>
        <v>4.9310743798362276E-15</v>
      </c>
    </row>
    <row r="1697" spans="1:2">
      <c r="A1697">
        <v>163.80836700562213</v>
      </c>
      <c r="B1697">
        <f t="shared" si="26"/>
        <v>6.2851307349626534E-8</v>
      </c>
    </row>
    <row r="1698" spans="1:2">
      <c r="A1698">
        <v>166.72529727627989</v>
      </c>
      <c r="B1698">
        <f t="shared" si="26"/>
        <v>7.449044087041185E-6</v>
      </c>
    </row>
    <row r="1699" spans="1:2">
      <c r="A1699">
        <v>166.83824287581956</v>
      </c>
      <c r="B1699">
        <f t="shared" si="26"/>
        <v>8.7931062721507884E-6</v>
      </c>
    </row>
    <row r="1700" spans="1:2">
      <c r="A1700">
        <v>233.25385018295492</v>
      </c>
      <c r="B1700">
        <f t="shared" si="26"/>
        <v>4.9996835228955764E-70</v>
      </c>
    </row>
    <row r="1701" spans="1:2">
      <c r="A1701">
        <v>200.36957653217542</v>
      </c>
      <c r="B1701">
        <f t="shared" si="26"/>
        <v>1.2966624797107632E-11</v>
      </c>
    </row>
    <row r="1702" spans="1:2">
      <c r="A1702">
        <v>200.21331965806894</v>
      </c>
      <c r="B1702">
        <f t="shared" si="26"/>
        <v>1.8442841789570657E-11</v>
      </c>
    </row>
    <row r="1703" spans="1:2">
      <c r="A1703">
        <v>141.40333450966864</v>
      </c>
      <c r="B1703">
        <f t="shared" si="26"/>
        <v>1.5171639764355862E-37</v>
      </c>
    </row>
    <row r="1704" spans="1:2">
      <c r="A1704">
        <v>254.68695912393741</v>
      </c>
      <c r="B1704">
        <f t="shared" si="26"/>
        <v>3.4461292636288866E-136</v>
      </c>
    </row>
    <row r="1705" spans="1:2">
      <c r="A1705">
        <v>209.82094315484574</v>
      </c>
      <c r="B1705">
        <f t="shared" si="26"/>
        <v>4.6505304166113018E-23</v>
      </c>
    </row>
    <row r="1706" spans="1:2">
      <c r="A1706">
        <v>204.28191237413557</v>
      </c>
      <c r="B1706">
        <f t="shared" si="26"/>
        <v>7.9060562538655766E-16</v>
      </c>
    </row>
    <row r="1707" spans="1:2">
      <c r="A1707">
        <v>122.09021679125726</v>
      </c>
      <c r="B1707">
        <f t="shared" si="26"/>
        <v>1.6265851926223765E-82</v>
      </c>
    </row>
    <row r="1708" spans="1:2">
      <c r="A1708">
        <v>145.41591826826334</v>
      </c>
      <c r="B1708">
        <f t="shared" si="26"/>
        <v>1.844661699098146E-30</v>
      </c>
    </row>
    <row r="1709" spans="1:2">
      <c r="A1709">
        <v>201.11966750817373</v>
      </c>
      <c r="B1709">
        <f t="shared" si="26"/>
        <v>2.3012455858259714E-12</v>
      </c>
    </row>
    <row r="1710" spans="1:2">
      <c r="A1710">
        <v>132.72565683990251</v>
      </c>
      <c r="B1710">
        <f t="shared" si="26"/>
        <v>1.5928817237018253E-55</v>
      </c>
    </row>
    <row r="1711" spans="1:2">
      <c r="A1711">
        <v>199.90138571272837</v>
      </c>
      <c r="B1711">
        <f t="shared" si="26"/>
        <v>3.6960532975856057E-11</v>
      </c>
    </row>
    <row r="1712" spans="1:2">
      <c r="A1712">
        <v>226.49450829674606</v>
      </c>
      <c r="B1712">
        <f t="shared" si="26"/>
        <v>9.257336057201943E-54</v>
      </c>
    </row>
    <row r="1713" spans="1:2">
      <c r="A1713">
        <v>96.808492343989201</v>
      </c>
      <c r="B1713">
        <f t="shared" si="26"/>
        <v>1.3859126944797247E-168</v>
      </c>
    </row>
    <row r="1714" spans="1:2">
      <c r="A1714">
        <v>121.15882145706564</v>
      </c>
      <c r="B1714">
        <f t="shared" si="26"/>
        <v>3.8692269455956803E-85</v>
      </c>
    </row>
    <row r="1715" spans="1:2">
      <c r="A1715">
        <v>133.09615087535349</v>
      </c>
      <c r="B1715">
        <f t="shared" si="26"/>
        <v>1.1067520057744846E-54</v>
      </c>
    </row>
    <row r="1716" spans="1:2">
      <c r="A1716">
        <v>261.56643616530346</v>
      </c>
      <c r="B1716">
        <f t="shared" si="26"/>
        <v>3.9967589067387726E-162</v>
      </c>
    </row>
    <row r="1717" spans="1:2">
      <c r="A1717">
        <v>116.86886000432423</v>
      </c>
      <c r="B1717">
        <f t="shared" si="26"/>
        <v>9.1783999689583825E-98</v>
      </c>
    </row>
    <row r="1718" spans="1:2">
      <c r="A1718">
        <v>285.66930541244801</v>
      </c>
      <c r="B1718">
        <f t="shared" si="26"/>
        <v>5.2046841947093241E-271</v>
      </c>
    </row>
    <row r="1719" spans="1:2">
      <c r="A1719">
        <v>185.30966076439654</v>
      </c>
      <c r="B1719">
        <f t="shared" si="26"/>
        <v>2.776995274670014E-2</v>
      </c>
    </row>
    <row r="1720" spans="1:2">
      <c r="A1720">
        <v>85.177646724041551</v>
      </c>
      <c r="B1720">
        <f t="shared" si="26"/>
        <v>1.53805277521838E-218</v>
      </c>
    </row>
    <row r="1721" spans="1:2">
      <c r="A1721">
        <v>168.94518853376212</v>
      </c>
      <c r="B1721">
        <f t="shared" si="26"/>
        <v>1.496918453139655E-4</v>
      </c>
    </row>
    <row r="1722" spans="1:2">
      <c r="A1722">
        <v>115.12829178143875</v>
      </c>
      <c r="B1722">
        <f t="shared" si="26"/>
        <v>3.8656463993702516E-103</v>
      </c>
    </row>
    <row r="1723" spans="1:2">
      <c r="A1723">
        <v>232.96534027365851</v>
      </c>
      <c r="B1723">
        <f t="shared" si="26"/>
        <v>2.7436950705708929E-69</v>
      </c>
    </row>
    <row r="1724" spans="1:2">
      <c r="A1724">
        <v>209.21667260125105</v>
      </c>
      <c r="B1724">
        <f t="shared" si="26"/>
        <v>3.3747578159517804E-22</v>
      </c>
    </row>
    <row r="1725" spans="1:2">
      <c r="A1725">
        <v>198.49420414146152</v>
      </c>
      <c r="B1725">
        <f t="shared" si="26"/>
        <v>7.4359255832391085E-10</v>
      </c>
    </row>
    <row r="1726" spans="1:2">
      <c r="A1726">
        <v>139.58640624849068</v>
      </c>
      <c r="B1726">
        <f t="shared" si="26"/>
        <v>5.2166285892361286E-41</v>
      </c>
    </row>
    <row r="1727" spans="1:2">
      <c r="A1727">
        <v>137.49070876627229</v>
      </c>
      <c r="B1727">
        <f t="shared" si="26"/>
        <v>3.3457004518706255E-45</v>
      </c>
    </row>
    <row r="1728" spans="1:2">
      <c r="A1728">
        <v>164.1404201106343</v>
      </c>
      <c r="B1728">
        <f t="shared" si="26"/>
        <v>1.1352613915618177E-7</v>
      </c>
    </row>
    <row r="1729" spans="1:2">
      <c r="A1729">
        <v>128.87982438740437</v>
      </c>
      <c r="B1729">
        <f t="shared" si="26"/>
        <v>1.1806883885322757E-64</v>
      </c>
    </row>
    <row r="1730" spans="1:2">
      <c r="A1730">
        <v>139.24901895705261</v>
      </c>
      <c r="B1730">
        <f t="shared" ref="B1730:B1793" si="27">_xlfn.NORM.DIST(A1730,180,3,FALSE)</f>
        <v>1.1394250245424887E-41</v>
      </c>
    </row>
    <row r="1731" spans="1:2">
      <c r="A1731">
        <v>169.50371264072601</v>
      </c>
      <c r="B1731">
        <f t="shared" si="27"/>
        <v>2.921567240586871E-4</v>
      </c>
    </row>
    <row r="1732" spans="1:2">
      <c r="A1732">
        <v>184.77253138342348</v>
      </c>
      <c r="B1732">
        <f t="shared" si="27"/>
        <v>3.7517686729277022E-2</v>
      </c>
    </row>
    <row r="1733" spans="1:2">
      <c r="A1733">
        <v>258.29008609405719</v>
      </c>
      <c r="B1733">
        <f t="shared" si="27"/>
        <v>1.73130170400224E-149</v>
      </c>
    </row>
    <row r="1734" spans="1:2">
      <c r="A1734">
        <v>98.87908436183352</v>
      </c>
      <c r="B1734">
        <f t="shared" si="27"/>
        <v>2.2411991525596343E-160</v>
      </c>
    </row>
    <row r="1735" spans="1:2">
      <c r="A1735">
        <v>176.84761178286863</v>
      </c>
      <c r="B1735">
        <f t="shared" si="27"/>
        <v>7.6563331741903634E-2</v>
      </c>
    </row>
    <row r="1736" spans="1:2">
      <c r="A1736">
        <v>136.73499370241188</v>
      </c>
      <c r="B1736">
        <f t="shared" si="27"/>
        <v>9.1310761079618859E-47</v>
      </c>
    </row>
    <row r="1737" spans="1:2">
      <c r="A1737">
        <v>202.92702902195742</v>
      </c>
      <c r="B1737">
        <f t="shared" si="27"/>
        <v>2.7619505725102242E-14</v>
      </c>
    </row>
    <row r="1738" spans="1:2">
      <c r="A1738">
        <v>98.081275609438308</v>
      </c>
      <c r="B1738">
        <f t="shared" si="27"/>
        <v>1.6297194836884162E-163</v>
      </c>
    </row>
    <row r="1739" spans="1:2">
      <c r="A1739">
        <v>219.17055437341332</v>
      </c>
      <c r="B1739">
        <f t="shared" si="27"/>
        <v>1.2712462471933352E-38</v>
      </c>
    </row>
    <row r="1740" spans="1:2">
      <c r="A1740">
        <v>199.00350298456033</v>
      </c>
      <c r="B1740">
        <f t="shared" si="27"/>
        <v>2.5737106265799893E-10</v>
      </c>
    </row>
    <row r="1741" spans="1:2">
      <c r="A1741">
        <v>180.51695224101422</v>
      </c>
      <c r="B1741">
        <f t="shared" si="27"/>
        <v>0.13102102566505355</v>
      </c>
    </row>
    <row r="1742" spans="1:2">
      <c r="A1742">
        <v>155.30213704521884</v>
      </c>
      <c r="B1742">
        <f t="shared" si="27"/>
        <v>2.5492176936591724E-16</v>
      </c>
    </row>
    <row r="1743" spans="1:2">
      <c r="A1743">
        <v>259.82053375599207</v>
      </c>
      <c r="B1743">
        <f t="shared" si="27"/>
        <v>2.5119245145991206E-155</v>
      </c>
    </row>
    <row r="1744" spans="1:2">
      <c r="A1744">
        <v>212.65438181188074</v>
      </c>
      <c r="B1744">
        <f t="shared" si="27"/>
        <v>2.4914806200811261E-27</v>
      </c>
    </row>
    <row r="1745" spans="1:2">
      <c r="A1745">
        <v>146.4207166460983</v>
      </c>
      <c r="B1745">
        <f t="shared" si="27"/>
        <v>8.2873907845207141E-29</v>
      </c>
    </row>
    <row r="1746" spans="1:2">
      <c r="A1746">
        <v>197.99928440959775</v>
      </c>
      <c r="B1746">
        <f t="shared" si="27"/>
        <v>2.0281948630506259E-9</v>
      </c>
    </row>
    <row r="1747" spans="1:2">
      <c r="A1747">
        <v>140.09176243205729</v>
      </c>
      <c r="B1747">
        <f t="shared" si="27"/>
        <v>4.9745217905128484E-40</v>
      </c>
    </row>
    <row r="1748" spans="1:2">
      <c r="A1748">
        <v>143.07125343264488</v>
      </c>
      <c r="B1748">
        <f t="shared" si="27"/>
        <v>1.6610260346573581E-34</v>
      </c>
    </row>
    <row r="1749" spans="1:2">
      <c r="A1749">
        <v>193.83653170705657</v>
      </c>
      <c r="B1749">
        <f t="shared" si="27"/>
        <v>3.1959050210840207E-6</v>
      </c>
    </row>
    <row r="1750" spans="1:2">
      <c r="A1750">
        <v>199.34686224558391</v>
      </c>
      <c r="B1750">
        <f t="shared" si="27"/>
        <v>1.2383696710099627E-10</v>
      </c>
    </row>
    <row r="1751" spans="1:2">
      <c r="A1751">
        <v>145.88092017191229</v>
      </c>
      <c r="B1751">
        <f t="shared" si="27"/>
        <v>1.088226978173022E-29</v>
      </c>
    </row>
    <row r="1752" spans="1:2">
      <c r="A1752">
        <v>128.87344655580819</v>
      </c>
      <c r="B1752">
        <f t="shared" si="27"/>
        <v>1.1386794124021356E-64</v>
      </c>
    </row>
    <row r="1753" spans="1:2">
      <c r="A1753">
        <v>111.76462339761201</v>
      </c>
      <c r="B1753">
        <f t="shared" si="27"/>
        <v>6.0908156035104602E-114</v>
      </c>
    </row>
    <row r="1754" spans="1:2">
      <c r="A1754">
        <v>169.79442580093746</v>
      </c>
      <c r="B1754">
        <f t="shared" si="27"/>
        <v>4.0815237967842266E-4</v>
      </c>
    </row>
    <row r="1755" spans="1:2">
      <c r="A1755">
        <v>153.69730067475757</v>
      </c>
      <c r="B1755">
        <f t="shared" si="27"/>
        <v>2.7016702606212794E-18</v>
      </c>
    </row>
    <row r="1756" spans="1:2">
      <c r="A1756">
        <v>217.84234195336467</v>
      </c>
      <c r="B1756">
        <f t="shared" si="27"/>
        <v>3.7343609995960397E-36</v>
      </c>
    </row>
    <row r="1757" spans="1:2">
      <c r="A1757">
        <v>156.28026449092431</v>
      </c>
      <c r="B1757">
        <f t="shared" si="27"/>
        <v>3.5403789193704369E-15</v>
      </c>
    </row>
    <row r="1758" spans="1:2">
      <c r="A1758">
        <v>169.00908281029842</v>
      </c>
      <c r="B1758">
        <f t="shared" si="27"/>
        <v>1.6187657194518829E-4</v>
      </c>
    </row>
    <row r="1759" spans="1:2">
      <c r="A1759">
        <v>191.25461153606011</v>
      </c>
      <c r="B1759">
        <f t="shared" si="27"/>
        <v>1.1685620181150136E-4</v>
      </c>
    </row>
    <row r="1760" spans="1:2">
      <c r="A1760">
        <v>127.69911381808924</v>
      </c>
      <c r="B1760">
        <f t="shared" si="27"/>
        <v>1.3363541308556771E-67</v>
      </c>
    </row>
    <row r="1761" spans="1:2">
      <c r="A1761">
        <v>163.47567611745035</v>
      </c>
      <c r="B1761">
        <f t="shared" si="27"/>
        <v>3.4332360385881571E-8</v>
      </c>
    </row>
    <row r="1762" spans="1:2">
      <c r="A1762">
        <v>273.53449513582746</v>
      </c>
      <c r="B1762">
        <f t="shared" si="27"/>
        <v>1.0958179795005501E-212</v>
      </c>
    </row>
    <row r="1763" spans="1:2">
      <c r="A1763">
        <v>248.59995664854068</v>
      </c>
      <c r="B1763">
        <f t="shared" si="27"/>
        <v>3.8108150287650791E-115</v>
      </c>
    </row>
    <row r="1764" spans="1:2">
      <c r="A1764">
        <v>256.85124728595838</v>
      </c>
      <c r="B1764">
        <f t="shared" si="27"/>
        <v>4.2090900789745903E-144</v>
      </c>
    </row>
    <row r="1765" spans="1:2">
      <c r="A1765">
        <v>207.53147555267788</v>
      </c>
      <c r="B1765">
        <f t="shared" si="27"/>
        <v>6.8485147901041377E-20</v>
      </c>
    </row>
    <row r="1766" spans="1:2">
      <c r="A1766">
        <v>125.86334196355892</v>
      </c>
      <c r="B1766">
        <f t="shared" si="27"/>
        <v>2.5794859419591992E-72</v>
      </c>
    </row>
    <row r="1767" spans="1:2">
      <c r="A1767">
        <v>143.76759668237355</v>
      </c>
      <c r="B1767">
        <f t="shared" si="27"/>
        <v>2.8155098058997909E-33</v>
      </c>
    </row>
    <row r="1768" spans="1:2">
      <c r="A1768">
        <v>139.45809587283293</v>
      </c>
      <c r="B1768">
        <f t="shared" si="27"/>
        <v>2.9293245443883743E-41</v>
      </c>
    </row>
    <row r="1769" spans="1:2">
      <c r="A1769">
        <v>185.16059344590758</v>
      </c>
      <c r="B1769">
        <f t="shared" si="27"/>
        <v>3.0285352967391758E-2</v>
      </c>
    </row>
    <row r="1770" spans="1:2">
      <c r="A1770">
        <v>142.6899170834804</v>
      </c>
      <c r="B1770">
        <f t="shared" si="27"/>
        <v>3.4461056921766838E-35</v>
      </c>
    </row>
    <row r="1771" spans="1:2">
      <c r="A1771">
        <v>162.00489017108339</v>
      </c>
      <c r="B1771">
        <f t="shared" si="27"/>
        <v>2.0451968186401711E-9</v>
      </c>
    </row>
    <row r="1772" spans="1:2">
      <c r="A1772">
        <v>133.94127154213493</v>
      </c>
      <c r="B1772">
        <f t="shared" si="27"/>
        <v>8.701924993863006E-53</v>
      </c>
    </row>
    <row r="1773" spans="1:2">
      <c r="A1773">
        <v>115.95219166309107</v>
      </c>
      <c r="B1773">
        <f t="shared" si="27"/>
        <v>1.4124214139395632E-100</v>
      </c>
    </row>
    <row r="1774" spans="1:2">
      <c r="A1774">
        <v>197.59707515702758</v>
      </c>
      <c r="B1774">
        <f t="shared" si="27"/>
        <v>4.4931110402917475E-9</v>
      </c>
    </row>
    <row r="1775" spans="1:2">
      <c r="A1775">
        <v>155.32846009562491</v>
      </c>
      <c r="B1775">
        <f t="shared" si="27"/>
        <v>2.740071266530997E-16</v>
      </c>
    </row>
    <row r="1776" spans="1:2">
      <c r="A1776">
        <v>180.46621948968095</v>
      </c>
      <c r="B1776">
        <f t="shared" si="27"/>
        <v>0.13138459576045891</v>
      </c>
    </row>
    <row r="1777" spans="1:2">
      <c r="A1777">
        <v>197.9743528860854</v>
      </c>
      <c r="B1777">
        <f t="shared" si="27"/>
        <v>2.1318128049186003E-9</v>
      </c>
    </row>
    <row r="1778" spans="1:2">
      <c r="A1778">
        <v>176.95313590564183</v>
      </c>
      <c r="B1778">
        <f t="shared" si="27"/>
        <v>7.9397039272976949E-2</v>
      </c>
    </row>
    <row r="1779" spans="1:2">
      <c r="A1779">
        <v>206.34728616612847</v>
      </c>
      <c r="B1779">
        <f t="shared" si="27"/>
        <v>2.3713365068446523E-18</v>
      </c>
    </row>
    <row r="1780" spans="1:2">
      <c r="A1780">
        <v>263.48790288437158</v>
      </c>
      <c r="B1780">
        <f t="shared" si="27"/>
        <v>8.9077259588485182E-170</v>
      </c>
    </row>
    <row r="1781" spans="1:2">
      <c r="A1781">
        <v>189.5536438493582</v>
      </c>
      <c r="B1781">
        <f t="shared" si="27"/>
        <v>8.3487909156740986E-4</v>
      </c>
    </row>
    <row r="1782" spans="1:2">
      <c r="A1782">
        <v>203.45053303542954</v>
      </c>
      <c r="B1782">
        <f t="shared" si="27"/>
        <v>7.1685099444027978E-15</v>
      </c>
    </row>
    <row r="1783" spans="1:2">
      <c r="A1783">
        <v>189.24408709579438</v>
      </c>
      <c r="B1783">
        <f t="shared" si="27"/>
        <v>1.1535076655434613E-3</v>
      </c>
    </row>
    <row r="1784" spans="1:2">
      <c r="A1784">
        <v>162.15842197168968</v>
      </c>
      <c r="B1784">
        <f t="shared" si="27"/>
        <v>2.7764264515582902E-9</v>
      </c>
    </row>
    <row r="1785" spans="1:2">
      <c r="A1785">
        <v>224.08693484947435</v>
      </c>
      <c r="B1785">
        <f t="shared" si="27"/>
        <v>1.6913776868941295E-48</v>
      </c>
    </row>
    <row r="1786" spans="1:2">
      <c r="A1786">
        <v>221.99245495328796</v>
      </c>
      <c r="B1786">
        <f t="shared" si="27"/>
        <v>3.7863417867934995E-44</v>
      </c>
    </row>
    <row r="1787" spans="1:2">
      <c r="A1787">
        <v>104.236230981478</v>
      </c>
      <c r="B1787">
        <f t="shared" si="27"/>
        <v>4.251247313972361E-140</v>
      </c>
    </row>
    <row r="1788" spans="1:2">
      <c r="A1788">
        <v>173.62611106334953</v>
      </c>
      <c r="B1788">
        <f t="shared" si="27"/>
        <v>1.3917943288599629E-2</v>
      </c>
    </row>
    <row r="1789" spans="1:2">
      <c r="A1789">
        <v>171.24729583854787</v>
      </c>
      <c r="B1789">
        <f t="shared" si="27"/>
        <v>1.8853298319998447E-3</v>
      </c>
    </row>
    <row r="1790" spans="1:2">
      <c r="A1790">
        <v>167.17273115289572</v>
      </c>
      <c r="B1790">
        <f t="shared" si="27"/>
        <v>1.4252236517362851E-5</v>
      </c>
    </row>
    <row r="1791" spans="1:2">
      <c r="A1791">
        <v>163.87811729116947</v>
      </c>
      <c r="B1791">
        <f t="shared" si="27"/>
        <v>7.1235203107069356E-8</v>
      </c>
    </row>
    <row r="1792" spans="1:2">
      <c r="A1792">
        <v>171.91963524936</v>
      </c>
      <c r="B1792">
        <f t="shared" si="27"/>
        <v>3.5355001075310722E-3</v>
      </c>
    </row>
    <row r="1793" spans="1:2">
      <c r="A1793">
        <v>244.28900633181911</v>
      </c>
      <c r="B1793">
        <f t="shared" si="27"/>
        <v>2.529929960376063E-101</v>
      </c>
    </row>
    <row r="1794" spans="1:2">
      <c r="A1794">
        <v>150.60851683272631</v>
      </c>
      <c r="B1794">
        <f t="shared" ref="B1794:B1857" si="28">_xlfn.NORM.DIST(A1794,180,3,FALSE)</f>
        <v>1.9100680081131857E-22</v>
      </c>
    </row>
    <row r="1795" spans="1:2">
      <c r="A1795">
        <v>147.30723523796769</v>
      </c>
      <c r="B1795">
        <f t="shared" si="28"/>
        <v>2.1674076281407369E-27</v>
      </c>
    </row>
    <row r="1796" spans="1:2">
      <c r="A1796">
        <v>123.53868032703758</v>
      </c>
      <c r="B1796">
        <f t="shared" si="28"/>
        <v>1.6154403572353396E-78</v>
      </c>
    </row>
    <row r="1797" spans="1:2">
      <c r="A1797">
        <v>256.14226433361182</v>
      </c>
      <c r="B1797">
        <f t="shared" si="28"/>
        <v>1.7429703283774157E-141</v>
      </c>
    </row>
    <row r="1798" spans="1:2">
      <c r="A1798">
        <v>145.2045221409935</v>
      </c>
      <c r="B1798">
        <f t="shared" si="28"/>
        <v>8.16675411419983E-31</v>
      </c>
    </row>
    <row r="1799" spans="1:2">
      <c r="A1799">
        <v>219.30170578314574</v>
      </c>
      <c r="B1799">
        <f t="shared" si="28"/>
        <v>7.1765520858830842E-39</v>
      </c>
    </row>
    <row r="1800" spans="1:2">
      <c r="A1800">
        <v>170.91448898980161</v>
      </c>
      <c r="B1800">
        <f t="shared" si="28"/>
        <v>1.3556583687246793E-3</v>
      </c>
    </row>
    <row r="1801" spans="1:2">
      <c r="A1801">
        <v>137.99652879213681</v>
      </c>
      <c r="B1801">
        <f t="shared" si="28"/>
        <v>3.5966168166022262E-44</v>
      </c>
    </row>
    <row r="1802" spans="1:2">
      <c r="A1802">
        <v>225.74864988171612</v>
      </c>
      <c r="B1802">
        <f t="shared" si="28"/>
        <v>4.2312058096811172E-52</v>
      </c>
    </row>
    <row r="1803" spans="1:2">
      <c r="A1803">
        <v>158.17691564705456</v>
      </c>
      <c r="B1803">
        <f t="shared" si="28"/>
        <v>4.2968754854514663E-13</v>
      </c>
    </row>
    <row r="1804" spans="1:2">
      <c r="A1804">
        <v>213.40511057103868</v>
      </c>
      <c r="B1804">
        <f t="shared" si="28"/>
        <v>1.584563346872898E-28</v>
      </c>
    </row>
    <row r="1805" spans="1:2">
      <c r="A1805">
        <v>104.34198702540016</v>
      </c>
      <c r="B1805">
        <f t="shared" si="28"/>
        <v>1.0348755160630247E-139</v>
      </c>
    </row>
    <row r="1806" spans="1:2">
      <c r="A1806">
        <v>188.91904960553802</v>
      </c>
      <c r="B1806">
        <f t="shared" si="28"/>
        <v>1.6012599656596415E-3</v>
      </c>
    </row>
    <row r="1807" spans="1:2">
      <c r="A1807">
        <v>211.4471162710106</v>
      </c>
      <c r="B1807">
        <f t="shared" si="28"/>
        <v>1.8349444027923181E-25</v>
      </c>
    </row>
    <row r="1808" spans="1:2">
      <c r="A1808">
        <v>177.74230559523858</v>
      </c>
      <c r="B1808">
        <f t="shared" si="28"/>
        <v>0.10018591068275334</v>
      </c>
    </row>
    <row r="1809" spans="1:2">
      <c r="A1809">
        <v>159.11387708882103</v>
      </c>
      <c r="B1809">
        <f t="shared" si="28"/>
        <v>3.9687971239536591E-12</v>
      </c>
    </row>
    <row r="1810" spans="1:2">
      <c r="A1810">
        <v>175.32151264247659</v>
      </c>
      <c r="B1810">
        <f t="shared" si="28"/>
        <v>3.9416752018713946E-2</v>
      </c>
    </row>
    <row r="1811" spans="1:2">
      <c r="A1811">
        <v>166.60817709605908</v>
      </c>
      <c r="B1811">
        <f t="shared" si="28"/>
        <v>6.262473615354193E-6</v>
      </c>
    </row>
    <row r="1812" spans="1:2">
      <c r="A1812">
        <v>59.803617659490556</v>
      </c>
      <c r="B1812">
        <f t="shared" si="28"/>
        <v>0</v>
      </c>
    </row>
    <row r="1813" spans="1:2">
      <c r="A1813">
        <v>179.94735389918787</v>
      </c>
      <c r="B1813">
        <f t="shared" si="28"/>
        <v>0.13296028554009973</v>
      </c>
    </row>
    <row r="1814" spans="1:2">
      <c r="A1814">
        <v>232.97879170029773</v>
      </c>
      <c r="B1814">
        <f t="shared" si="28"/>
        <v>2.5348472306570441E-69</v>
      </c>
    </row>
    <row r="1815" spans="1:2">
      <c r="A1815">
        <v>168.05675659241388</v>
      </c>
      <c r="B1815">
        <f t="shared" si="28"/>
        <v>4.8108372717443573E-5</v>
      </c>
    </row>
    <row r="1816" spans="1:2">
      <c r="A1816">
        <v>133.39903989588493</v>
      </c>
      <c r="B1816">
        <f t="shared" si="28"/>
        <v>5.337998236531376E-54</v>
      </c>
    </row>
    <row r="1817" spans="1:2">
      <c r="A1817">
        <v>139.12007079823525</v>
      </c>
      <c r="B1817">
        <f t="shared" si="28"/>
        <v>6.3491595047914166E-42</v>
      </c>
    </row>
    <row r="1818" spans="1:2">
      <c r="A1818">
        <v>183.2149489470612</v>
      </c>
      <c r="B1818">
        <f t="shared" si="28"/>
        <v>7.4887573732511731E-2</v>
      </c>
    </row>
    <row r="1819" spans="1:2">
      <c r="A1819">
        <v>179.29188675196201</v>
      </c>
      <c r="B1819">
        <f t="shared" si="28"/>
        <v>0.12932744836031396</v>
      </c>
    </row>
    <row r="1820" spans="1:2">
      <c r="A1820">
        <v>271.68840279016877</v>
      </c>
      <c r="B1820">
        <f t="shared" si="28"/>
        <v>1.9491781141185464E-204</v>
      </c>
    </row>
    <row r="1821" spans="1:2">
      <c r="A1821">
        <v>192.48124249286775</v>
      </c>
      <c r="B1821">
        <f t="shared" si="28"/>
        <v>2.3183405136420324E-5</v>
      </c>
    </row>
    <row r="1822" spans="1:2">
      <c r="A1822">
        <v>187.07446474734752</v>
      </c>
      <c r="B1822">
        <f t="shared" si="28"/>
        <v>8.2462384729034728E-3</v>
      </c>
    </row>
    <row r="1823" spans="1:2">
      <c r="A1823">
        <v>202.30721975138295</v>
      </c>
      <c r="B1823">
        <f t="shared" si="28"/>
        <v>1.3111981394341979E-13</v>
      </c>
    </row>
    <row r="1824" spans="1:2">
      <c r="A1824">
        <v>133.09012092548073</v>
      </c>
      <c r="B1824">
        <f t="shared" si="28"/>
        <v>1.0725106129000496E-54</v>
      </c>
    </row>
    <row r="1825" spans="1:2">
      <c r="A1825">
        <v>123.84725141571835</v>
      </c>
      <c r="B1825">
        <f t="shared" si="28"/>
        <v>1.1135434760715796E-77</v>
      </c>
    </row>
    <row r="1826" spans="1:2">
      <c r="A1826">
        <v>134.54809322836809</v>
      </c>
      <c r="B1826">
        <f t="shared" si="28"/>
        <v>1.9029580084479939E-51</v>
      </c>
    </row>
    <row r="1827" spans="1:2">
      <c r="A1827">
        <v>197.73379267433484</v>
      </c>
      <c r="B1827">
        <f t="shared" si="28"/>
        <v>3.4356036575139601E-9</v>
      </c>
    </row>
    <row r="1828" spans="1:2">
      <c r="A1828">
        <v>241.42895472294185</v>
      </c>
      <c r="B1828">
        <f t="shared" si="28"/>
        <v>1.197784236784319E-92</v>
      </c>
    </row>
    <row r="1829" spans="1:2">
      <c r="A1829">
        <v>196.05624902367708</v>
      </c>
      <c r="B1829">
        <f t="shared" si="28"/>
        <v>8.0103436308778058E-8</v>
      </c>
    </row>
    <row r="1830" spans="1:2">
      <c r="A1830">
        <v>192.97227754548658</v>
      </c>
      <c r="B1830">
        <f t="shared" si="28"/>
        <v>1.1577594205086856E-5</v>
      </c>
    </row>
    <row r="1831" spans="1:2">
      <c r="A1831">
        <v>198.82376409412245</v>
      </c>
      <c r="B1831">
        <f t="shared" si="28"/>
        <v>3.7549412013648533E-10</v>
      </c>
    </row>
    <row r="1832" spans="1:2">
      <c r="A1832">
        <v>174.5804665912874</v>
      </c>
      <c r="B1832">
        <f t="shared" si="28"/>
        <v>2.6009535334816192E-2</v>
      </c>
    </row>
    <row r="1833" spans="1:2">
      <c r="A1833">
        <v>109.41062373574823</v>
      </c>
      <c r="B1833">
        <f t="shared" si="28"/>
        <v>7.9428541005143728E-122</v>
      </c>
    </row>
    <row r="1834" spans="1:2">
      <c r="A1834">
        <v>224.22887059263303</v>
      </c>
      <c r="B1834">
        <f t="shared" si="28"/>
        <v>8.429438688831889E-49</v>
      </c>
    </row>
    <row r="1835" spans="1:2">
      <c r="A1835">
        <v>256.48875453014625</v>
      </c>
      <c r="B1835">
        <f t="shared" si="28"/>
        <v>9.2321960406325615E-143</v>
      </c>
    </row>
    <row r="1836" spans="1:2">
      <c r="A1836">
        <v>236.08839046544745</v>
      </c>
      <c r="B1836">
        <f t="shared" si="28"/>
        <v>1.663393760727407E-77</v>
      </c>
    </row>
    <row r="1837" spans="1:2">
      <c r="A1837">
        <v>87.655956121743657</v>
      </c>
      <c r="B1837">
        <f t="shared" si="28"/>
        <v>2.3913841211183041E-207</v>
      </c>
    </row>
    <row r="1838" spans="1:2">
      <c r="A1838">
        <v>174.06623942377337</v>
      </c>
      <c r="B1838">
        <f t="shared" si="28"/>
        <v>1.8804953402715274E-2</v>
      </c>
    </row>
    <row r="1839" spans="1:2">
      <c r="A1839">
        <v>171.46495383683941</v>
      </c>
      <c r="B1839">
        <f t="shared" si="28"/>
        <v>2.3236708053318024E-3</v>
      </c>
    </row>
    <row r="1840" spans="1:2">
      <c r="A1840">
        <v>137.20289462042274</v>
      </c>
      <c r="B1840">
        <f t="shared" si="28"/>
        <v>8.5526367712793927E-46</v>
      </c>
    </row>
    <row r="1841" spans="1:2">
      <c r="A1841">
        <v>89.691528046096209</v>
      </c>
      <c r="B1841">
        <f t="shared" si="28"/>
        <v>2.2351127316316435E-198</v>
      </c>
    </row>
    <row r="1842" spans="1:2">
      <c r="A1842">
        <v>228.76953880739165</v>
      </c>
      <c r="B1842">
        <f t="shared" si="28"/>
        <v>5.4622634159620797E-59</v>
      </c>
    </row>
    <row r="1843" spans="1:2">
      <c r="A1843">
        <v>238.00649432785576</v>
      </c>
      <c r="B1843">
        <f t="shared" si="28"/>
        <v>8.7256619163251806E-83</v>
      </c>
    </row>
    <row r="1844" spans="1:2">
      <c r="A1844">
        <v>300.96264981664717</v>
      </c>
      <c r="B1844">
        <f t="shared" si="28"/>
        <v>0</v>
      </c>
    </row>
    <row r="1845" spans="1:2">
      <c r="A1845">
        <v>246.3897480990272</v>
      </c>
      <c r="B1845">
        <f t="shared" si="28"/>
        <v>6.0197600966284658E-108</v>
      </c>
    </row>
    <row r="1846" spans="1:2">
      <c r="A1846">
        <v>234.09560799307656</v>
      </c>
      <c r="B1846">
        <f t="shared" si="28"/>
        <v>3.3016425534507465E-72</v>
      </c>
    </row>
    <row r="1847" spans="1:2">
      <c r="A1847">
        <v>261.56643616530346</v>
      </c>
      <c r="B1847">
        <f t="shared" si="28"/>
        <v>3.9967589067387726E-162</v>
      </c>
    </row>
    <row r="1848" spans="1:2">
      <c r="A1848">
        <v>153.16556346049765</v>
      </c>
      <c r="B1848">
        <f t="shared" si="28"/>
        <v>5.6222586532299076E-19</v>
      </c>
    </row>
    <row r="1849" spans="1:2">
      <c r="A1849">
        <v>178.28888576303143</v>
      </c>
      <c r="B1849">
        <f t="shared" si="28"/>
        <v>0.11301750103224395</v>
      </c>
    </row>
    <row r="1850" spans="1:2">
      <c r="A1850">
        <v>155.97992660303134</v>
      </c>
      <c r="B1850">
        <f t="shared" si="28"/>
        <v>1.5962771372218546E-15</v>
      </c>
    </row>
    <row r="1851" spans="1:2">
      <c r="A1851">
        <v>207.99299863909255</v>
      </c>
      <c r="B1851">
        <f t="shared" si="28"/>
        <v>1.6493392792265262E-20</v>
      </c>
    </row>
    <row r="1852" spans="1:2">
      <c r="A1852">
        <v>132.76763456786284</v>
      </c>
      <c r="B1852">
        <f t="shared" si="28"/>
        <v>1.9856444025964518E-55</v>
      </c>
    </row>
    <row r="1853" spans="1:2">
      <c r="A1853">
        <v>176.02237835460983</v>
      </c>
      <c r="B1853">
        <f t="shared" si="28"/>
        <v>5.5214946242420772E-2</v>
      </c>
    </row>
    <row r="1854" spans="1:2">
      <c r="A1854">
        <v>130.80349435738754</v>
      </c>
      <c r="B1854">
        <f t="shared" si="28"/>
        <v>5.3476465474884477E-60</v>
      </c>
    </row>
    <row r="1855" spans="1:2">
      <c r="A1855">
        <v>232.58545343167498</v>
      </c>
      <c r="B1855">
        <f t="shared" si="28"/>
        <v>2.5455620427451415E-68</v>
      </c>
    </row>
    <row r="1856" spans="1:2">
      <c r="A1856">
        <v>177.66809082757391</v>
      </c>
      <c r="B1856">
        <f t="shared" si="28"/>
        <v>9.8307904461144929E-2</v>
      </c>
    </row>
    <row r="1857" spans="1:2">
      <c r="A1857">
        <v>83.524512774311006</v>
      </c>
      <c r="B1857">
        <f t="shared" si="28"/>
        <v>3.6047629187071215E-226</v>
      </c>
    </row>
    <row r="1858" spans="1:2">
      <c r="A1858">
        <v>118.27186699490994</v>
      </c>
      <c r="B1858">
        <f t="shared" ref="B1858:B1921" si="29">_xlfn.NORM.DIST(A1858,180,3,FALSE)</f>
        <v>1.5466055906910304E-93</v>
      </c>
    </row>
    <row r="1859" spans="1:2">
      <c r="A1859">
        <v>290.40930985473096</v>
      </c>
      <c r="B1859">
        <f t="shared" si="29"/>
        <v>1.0109049415989808E-295</v>
      </c>
    </row>
    <row r="1860" spans="1:2">
      <c r="A1860">
        <v>192.07961304316996</v>
      </c>
      <c r="B1860">
        <f t="shared" si="29"/>
        <v>4.0103230317211096E-5</v>
      </c>
    </row>
    <row r="1861" spans="1:2">
      <c r="A1861">
        <v>225.83040208672173</v>
      </c>
      <c r="B1861">
        <f t="shared" si="29"/>
        <v>2.7914307211490134E-52</v>
      </c>
    </row>
    <row r="1862" spans="1:2">
      <c r="A1862">
        <v>159.4739926528564</v>
      </c>
      <c r="B1862">
        <f t="shared" si="29"/>
        <v>9.0881515499203066E-12</v>
      </c>
    </row>
    <row r="1863" spans="1:2">
      <c r="A1863">
        <v>200.9540178275347</v>
      </c>
      <c r="B1863">
        <f t="shared" si="29"/>
        <v>3.3893717012593303E-12</v>
      </c>
    </row>
    <row r="1864" spans="1:2">
      <c r="A1864">
        <v>103.27004747494357</v>
      </c>
      <c r="B1864">
        <f t="shared" si="29"/>
        <v>1.1848110821485948E-143</v>
      </c>
    </row>
    <row r="1865" spans="1:2">
      <c r="A1865">
        <v>120.34686551458435</v>
      </c>
      <c r="B1865">
        <f t="shared" si="29"/>
        <v>1.8461545013256901E-87</v>
      </c>
    </row>
    <row r="1866" spans="1:2">
      <c r="A1866">
        <v>195.37306729915144</v>
      </c>
      <c r="B1866">
        <f t="shared" si="29"/>
        <v>2.6406730262404381E-7</v>
      </c>
    </row>
    <row r="1867" spans="1:2">
      <c r="A1867">
        <v>132.7736645177356</v>
      </c>
      <c r="B1867">
        <f t="shared" si="29"/>
        <v>2.0494816331110202E-55</v>
      </c>
    </row>
    <row r="1868" spans="1:2">
      <c r="A1868">
        <v>212.55395995438448</v>
      </c>
      <c r="B1868">
        <f t="shared" si="29"/>
        <v>3.5846971115250584E-27</v>
      </c>
    </row>
    <row r="1869" spans="1:2">
      <c r="A1869">
        <v>202.74589860462584</v>
      </c>
      <c r="B1869">
        <f t="shared" si="29"/>
        <v>4.3733737629481413E-14</v>
      </c>
    </row>
    <row r="1870" spans="1:2">
      <c r="A1870">
        <v>183.86415422326536</v>
      </c>
      <c r="B1870">
        <f t="shared" si="29"/>
        <v>5.8012948904323298E-2</v>
      </c>
    </row>
    <row r="1871" spans="1:2">
      <c r="A1871">
        <v>261.01052117126528</v>
      </c>
      <c r="B1871">
        <f t="shared" si="29"/>
        <v>6.0579252051057416E-160</v>
      </c>
    </row>
    <row r="1872" spans="1:2">
      <c r="A1872">
        <v>159.05021473343368</v>
      </c>
      <c r="B1872">
        <f t="shared" si="29"/>
        <v>3.4229334624519212E-12</v>
      </c>
    </row>
    <row r="1873" spans="1:2">
      <c r="A1873">
        <v>256.70583272556541</v>
      </c>
      <c r="B1873">
        <f t="shared" si="29"/>
        <v>1.4552614578336272E-143</v>
      </c>
    </row>
    <row r="1874" spans="1:2">
      <c r="A1874">
        <v>139.6291377201851</v>
      </c>
      <c r="B1874">
        <f t="shared" si="29"/>
        <v>6.3194441710533479E-41</v>
      </c>
    </row>
    <row r="1875" spans="1:2">
      <c r="A1875">
        <v>175.39201667175803</v>
      </c>
      <c r="B1875">
        <f t="shared" si="29"/>
        <v>4.0876895164936984E-2</v>
      </c>
    </row>
    <row r="1876" spans="1:2">
      <c r="A1876">
        <v>121.95628232773743</v>
      </c>
      <c r="B1876">
        <f t="shared" si="29"/>
        <v>6.8639338018919274E-83</v>
      </c>
    </row>
    <row r="1877" spans="1:2">
      <c r="A1877">
        <v>158.68464902239793</v>
      </c>
      <c r="B1877">
        <f t="shared" si="29"/>
        <v>1.4508165781415731E-12</v>
      </c>
    </row>
    <row r="1878" spans="1:2">
      <c r="A1878">
        <v>151.23273260513088</v>
      </c>
      <c r="B1878">
        <f t="shared" si="29"/>
        <v>1.4353675429339018E-21</v>
      </c>
    </row>
    <row r="1879" spans="1:2">
      <c r="A1879">
        <v>200.06146928579255</v>
      </c>
      <c r="B1879">
        <f t="shared" si="29"/>
        <v>2.5905096976130784E-11</v>
      </c>
    </row>
    <row r="1880" spans="1:2">
      <c r="A1880">
        <v>188.48361764838046</v>
      </c>
      <c r="B1880">
        <f t="shared" si="29"/>
        <v>2.4394506709800655E-3</v>
      </c>
    </row>
    <row r="1881" spans="1:2">
      <c r="A1881">
        <v>159.53748106738203</v>
      </c>
      <c r="B1881">
        <f t="shared" si="29"/>
        <v>1.0501767413248858E-11</v>
      </c>
    </row>
    <row r="1882" spans="1:2">
      <c r="A1882">
        <v>151.69808239050326</v>
      </c>
      <c r="B1882">
        <f t="shared" si="29"/>
        <v>6.2765296315405411E-21</v>
      </c>
    </row>
    <row r="1883" spans="1:2">
      <c r="A1883">
        <v>195.59368229209213</v>
      </c>
      <c r="B1883">
        <f t="shared" si="29"/>
        <v>1.8066843334166979E-7</v>
      </c>
    </row>
    <row r="1884" spans="1:2">
      <c r="A1884">
        <v>194.50968284189003</v>
      </c>
      <c r="B1884">
        <f t="shared" si="29"/>
        <v>1.1071607302528618E-6</v>
      </c>
    </row>
    <row r="1885" spans="1:2">
      <c r="A1885">
        <v>211.78751853738504</v>
      </c>
      <c r="B1885">
        <f t="shared" si="29"/>
        <v>5.5497568114986092E-26</v>
      </c>
    </row>
    <row r="1886" spans="1:2">
      <c r="A1886">
        <v>171.37392478587572</v>
      </c>
      <c r="B1886">
        <f t="shared" si="29"/>
        <v>2.1305101952951992E-3</v>
      </c>
    </row>
    <row r="1887" spans="1:2">
      <c r="A1887">
        <v>190.07424884846841</v>
      </c>
      <c r="B1887">
        <f t="shared" si="29"/>
        <v>4.7323835733005797E-4</v>
      </c>
    </row>
    <row r="1888" spans="1:2">
      <c r="A1888">
        <v>193.68276798530133</v>
      </c>
      <c r="B1888">
        <f t="shared" si="29"/>
        <v>4.0428584252000092E-6</v>
      </c>
    </row>
    <row r="1889" spans="1:2">
      <c r="A1889">
        <v>94.938280198839493</v>
      </c>
      <c r="B1889">
        <f t="shared" si="29"/>
        <v>3.5445662368188812E-176</v>
      </c>
    </row>
    <row r="1890" spans="1:2">
      <c r="A1890">
        <v>246.03630026802421</v>
      </c>
      <c r="B1890">
        <f t="shared" si="29"/>
        <v>8.1074140422994929E-107</v>
      </c>
    </row>
    <row r="1891" spans="1:2">
      <c r="A1891">
        <v>88.817649156844709</v>
      </c>
      <c r="B1891">
        <f t="shared" si="29"/>
        <v>3.3316425716334163E-202</v>
      </c>
    </row>
    <row r="1892" spans="1:2">
      <c r="A1892">
        <v>155.91011833719676</v>
      </c>
      <c r="B1892">
        <f t="shared" si="29"/>
        <v>1.3245758851098085E-15</v>
      </c>
    </row>
    <row r="1893" spans="1:2">
      <c r="A1893">
        <v>189.76411229203222</v>
      </c>
      <c r="B1893">
        <f t="shared" si="29"/>
        <v>6.660803810049781E-4</v>
      </c>
    </row>
    <row r="1894" spans="1:2">
      <c r="A1894">
        <v>183.13284886033216</v>
      </c>
      <c r="B1894">
        <f t="shared" si="29"/>
        <v>7.7087490238011647E-2</v>
      </c>
    </row>
    <row r="1895" spans="1:2">
      <c r="A1895">
        <v>257.02170933043817</v>
      </c>
      <c r="B1895">
        <f t="shared" si="29"/>
        <v>9.8024975738406817E-145</v>
      </c>
    </row>
    <row r="1896" spans="1:2">
      <c r="A1896">
        <v>133.12583678241936</v>
      </c>
      <c r="B1896">
        <f t="shared" si="29"/>
        <v>1.2918688651831096E-54</v>
      </c>
    </row>
    <row r="1897" spans="1:2">
      <c r="A1897">
        <v>222.29986643622397</v>
      </c>
      <c r="B1897">
        <f t="shared" si="29"/>
        <v>8.9746695218245165E-45</v>
      </c>
    </row>
    <row r="1898" spans="1:2">
      <c r="A1898">
        <v>103.11234109365614</v>
      </c>
      <c r="B1898">
        <f t="shared" si="29"/>
        <v>3.0840788050811226E-144</v>
      </c>
    </row>
    <row r="1899" spans="1:2">
      <c r="A1899">
        <v>236.64163836627267</v>
      </c>
      <c r="B1899">
        <f t="shared" si="29"/>
        <v>5.2026108725458772E-79</v>
      </c>
    </row>
    <row r="1900" spans="1:2">
      <c r="A1900">
        <v>139.89538319918211</v>
      </c>
      <c r="B1900">
        <f t="shared" si="29"/>
        <v>2.0779719879835484E-40</v>
      </c>
    </row>
    <row r="1901" spans="1:2">
      <c r="A1901">
        <v>203.94597458987846</v>
      </c>
      <c r="B1901">
        <f t="shared" si="29"/>
        <v>1.9447456180177348E-15</v>
      </c>
    </row>
    <row r="1902" spans="1:2">
      <c r="A1902">
        <v>262.75178515759762</v>
      </c>
      <c r="B1902">
        <f t="shared" si="29"/>
        <v>7.9853379976489866E-167</v>
      </c>
    </row>
    <row r="1903" spans="1:2">
      <c r="A1903">
        <v>103.27004747494357</v>
      </c>
      <c r="B1903">
        <f t="shared" si="29"/>
        <v>1.1848110821485948E-143</v>
      </c>
    </row>
    <row r="1904" spans="1:2">
      <c r="A1904">
        <v>212.85105094619212</v>
      </c>
      <c r="B1904">
        <f t="shared" si="29"/>
        <v>1.2179397162372974E-27</v>
      </c>
    </row>
    <row r="1905" spans="1:2">
      <c r="A1905">
        <v>216.50404096333659</v>
      </c>
      <c r="B1905">
        <f t="shared" si="29"/>
        <v>9.3939342885753861E-34</v>
      </c>
    </row>
    <row r="1906" spans="1:2">
      <c r="A1906">
        <v>200.76308874165989</v>
      </c>
      <c r="B1906">
        <f t="shared" si="29"/>
        <v>5.2758777657492259E-12</v>
      </c>
    </row>
    <row r="1907" spans="1:2">
      <c r="A1907">
        <v>152.05234194552759</v>
      </c>
      <c r="B1907">
        <f t="shared" si="29"/>
        <v>1.8989192078655582E-20</v>
      </c>
    </row>
    <row r="1908" spans="1:2">
      <c r="A1908">
        <v>154.33253270173736</v>
      </c>
      <c r="B1908">
        <f t="shared" si="29"/>
        <v>1.6910455539543498E-17</v>
      </c>
    </row>
    <row r="1909" spans="1:2">
      <c r="A1909">
        <v>165.27486241073348</v>
      </c>
      <c r="B1909">
        <f t="shared" si="29"/>
        <v>7.802558253586829E-7</v>
      </c>
    </row>
    <row r="1910" spans="1:2">
      <c r="A1910">
        <v>198.69852667368832</v>
      </c>
      <c r="B1910">
        <f t="shared" si="29"/>
        <v>4.8750921650450332E-10</v>
      </c>
    </row>
    <row r="1911" spans="1:2">
      <c r="A1911">
        <v>150.31316524953581</v>
      </c>
      <c r="B1911">
        <f t="shared" si="29"/>
        <v>7.2452205091767081E-23</v>
      </c>
    </row>
    <row r="1912" spans="1:2">
      <c r="A1912">
        <v>287.68609172373544</v>
      </c>
      <c r="B1912">
        <f t="shared" si="29"/>
        <v>2.1603824554809662E-281</v>
      </c>
    </row>
    <row r="1913" spans="1:2">
      <c r="A1913">
        <v>81.987339399056509</v>
      </c>
      <c r="B1913">
        <f t="shared" si="29"/>
        <v>2.206376347831646E-233</v>
      </c>
    </row>
    <row r="1914" spans="1:2">
      <c r="A1914">
        <v>267.49271728447638</v>
      </c>
      <c r="B1914">
        <f t="shared" si="29"/>
        <v>2.682785136533241E-186</v>
      </c>
    </row>
    <row r="1915" spans="1:2">
      <c r="A1915">
        <v>251.70433718783897</v>
      </c>
      <c r="B1915">
        <f t="shared" si="29"/>
        <v>1.1806106770500341E-125</v>
      </c>
    </row>
    <row r="1916" spans="1:2">
      <c r="A1916">
        <v>173.10278099073912</v>
      </c>
      <c r="B1916">
        <f t="shared" si="29"/>
        <v>9.4624952837411135E-3</v>
      </c>
    </row>
    <row r="1917" spans="1:2">
      <c r="A1917">
        <v>116.42160006857011</v>
      </c>
      <c r="B1917">
        <f t="shared" si="29"/>
        <v>3.9392405421686916E-99</v>
      </c>
    </row>
    <row r="1918" spans="1:2">
      <c r="A1918">
        <v>174.03869878733531</v>
      </c>
      <c r="B1918">
        <f t="shared" si="29"/>
        <v>1.846580140902792E-2</v>
      </c>
    </row>
    <row r="1919" spans="1:2">
      <c r="A1919">
        <v>223.3377135777846</v>
      </c>
      <c r="B1919">
        <f t="shared" si="29"/>
        <v>6.4357588707719684E-47</v>
      </c>
    </row>
    <row r="1920" spans="1:2">
      <c r="A1920">
        <v>273.85083558299812</v>
      </c>
      <c r="B1920">
        <f t="shared" si="29"/>
        <v>4.0693103748246594E-214</v>
      </c>
    </row>
    <row r="1921" spans="1:2">
      <c r="A1921">
        <v>135.57770716914092</v>
      </c>
      <c r="B1921">
        <f t="shared" si="29"/>
        <v>3.2514893724096008E-49</v>
      </c>
    </row>
    <row r="1922" spans="1:2">
      <c r="A1922">
        <v>223.00281943869777</v>
      </c>
      <c r="B1922">
        <f t="shared" ref="B1922:B1985" si="30">_xlfn.NORM.DIST(A1922,180,3,FALSE)</f>
        <v>3.2080720218414041E-46</v>
      </c>
    </row>
    <row r="1923" spans="1:2">
      <c r="A1923">
        <v>153.75075849959103</v>
      </c>
      <c r="B1923">
        <f t="shared" si="30"/>
        <v>3.1580132468844133E-18</v>
      </c>
    </row>
    <row r="1924" spans="1:2">
      <c r="A1924">
        <v>218.88297214871272</v>
      </c>
      <c r="B1924">
        <f t="shared" si="30"/>
        <v>4.4239923663176911E-38</v>
      </c>
    </row>
    <row r="1925" spans="1:2">
      <c r="A1925">
        <v>42.35943651990965</v>
      </c>
      <c r="B1925">
        <f t="shared" si="30"/>
        <v>0</v>
      </c>
    </row>
    <row r="1926" spans="1:2">
      <c r="A1926">
        <v>113.51910688943462</v>
      </c>
      <c r="B1926">
        <f t="shared" si="30"/>
        <v>3.0717335212174284E-108</v>
      </c>
    </row>
    <row r="1927" spans="1:2">
      <c r="A1927">
        <v>234.89654768098262</v>
      </c>
      <c r="B1927">
        <f t="shared" si="30"/>
        <v>2.5852043150817544E-74</v>
      </c>
    </row>
    <row r="1928" spans="1:2">
      <c r="A1928">
        <v>239.03135388507508</v>
      </c>
      <c r="B1928">
        <f t="shared" si="30"/>
        <v>1.1137096202258985E-85</v>
      </c>
    </row>
    <row r="1929" spans="1:2">
      <c r="A1929">
        <v>119.72380934792454</v>
      </c>
      <c r="B1929">
        <f t="shared" si="30"/>
        <v>2.9066859752091584E-89</v>
      </c>
    </row>
    <row r="1930" spans="1:2">
      <c r="A1930">
        <v>163.37287706817733</v>
      </c>
      <c r="B1930">
        <f t="shared" si="30"/>
        <v>2.8410492058820022E-8</v>
      </c>
    </row>
    <row r="1931" spans="1:2">
      <c r="A1931">
        <v>190.64773186953971</v>
      </c>
      <c r="B1931">
        <f t="shared" si="30"/>
        <v>2.4454354828954637E-4</v>
      </c>
    </row>
    <row r="1932" spans="1:2">
      <c r="A1932">
        <v>223.44416538515361</v>
      </c>
      <c r="B1932">
        <f t="shared" si="30"/>
        <v>3.8521932416740985E-47</v>
      </c>
    </row>
    <row r="1933" spans="1:2">
      <c r="A1933">
        <v>221.51794428253197</v>
      </c>
      <c r="B1933">
        <f t="shared" si="30"/>
        <v>3.4222274902948893E-43</v>
      </c>
    </row>
    <row r="1934" spans="1:2">
      <c r="A1934">
        <v>216.17216179918614</v>
      </c>
      <c r="B1934">
        <f t="shared" si="30"/>
        <v>3.5875280541022661E-33</v>
      </c>
    </row>
    <row r="1935" spans="1:2">
      <c r="A1935">
        <v>241.43707196315518</v>
      </c>
      <c r="B1935">
        <f t="shared" si="30"/>
        <v>1.1332232306483534E-92</v>
      </c>
    </row>
    <row r="1936" spans="1:2">
      <c r="A1936">
        <v>166.2808203943132</v>
      </c>
      <c r="B1936">
        <f t="shared" si="30"/>
        <v>3.8248584320473572E-6</v>
      </c>
    </row>
    <row r="1937" spans="1:2">
      <c r="A1937">
        <v>221.62126515439013</v>
      </c>
      <c r="B1937">
        <f t="shared" si="30"/>
        <v>2.1235061413773029E-43</v>
      </c>
    </row>
    <row r="1938" spans="1:2">
      <c r="A1938">
        <v>194.40410073882958</v>
      </c>
      <c r="B1938">
        <f t="shared" si="30"/>
        <v>1.3117965629063753E-6</v>
      </c>
    </row>
    <row r="1939" spans="1:2">
      <c r="A1939">
        <v>146.79295009016641</v>
      </c>
      <c r="B1939">
        <f t="shared" si="30"/>
        <v>3.2978380953768983E-28</v>
      </c>
    </row>
    <row r="1940" spans="1:2">
      <c r="A1940">
        <v>106.8738702085102</v>
      </c>
      <c r="B1940">
        <f t="shared" si="30"/>
        <v>1.2700028449495915E-130</v>
      </c>
    </row>
    <row r="1941" spans="1:2">
      <c r="A1941">
        <v>201.48152248082624</v>
      </c>
      <c r="B1941">
        <f t="shared" si="30"/>
        <v>9.7729816529649251E-13</v>
      </c>
    </row>
    <row r="1942" spans="1:2">
      <c r="A1942">
        <v>157.87298298135283</v>
      </c>
      <c r="B1942">
        <f t="shared" si="30"/>
        <v>2.0457902739104749E-13</v>
      </c>
    </row>
    <row r="1943" spans="1:2">
      <c r="A1943">
        <v>234.52895265989355</v>
      </c>
      <c r="B1943">
        <f t="shared" si="30"/>
        <v>2.4154873488965034E-73</v>
      </c>
    </row>
    <row r="1944" spans="1:2">
      <c r="A1944">
        <v>207.85245442282758</v>
      </c>
      <c r="B1944">
        <f t="shared" si="30"/>
        <v>2.5508247528278235E-20</v>
      </c>
    </row>
    <row r="1945" spans="1:2">
      <c r="A1945">
        <v>154.84049799822969</v>
      </c>
      <c r="B1945">
        <f t="shared" si="30"/>
        <v>7.0971907595197145E-17</v>
      </c>
    </row>
    <row r="1946" spans="1:2">
      <c r="A1946">
        <v>145.11581230151933</v>
      </c>
      <c r="B1946">
        <f t="shared" si="30"/>
        <v>5.7930999159755675E-31</v>
      </c>
    </row>
    <row r="1947" spans="1:2">
      <c r="A1947">
        <v>108.46299392112996</v>
      </c>
      <c r="B1947">
        <f t="shared" si="30"/>
        <v>4.4710715276478918E-125</v>
      </c>
    </row>
    <row r="1948" spans="1:2">
      <c r="A1948">
        <v>181.80086772161303</v>
      </c>
      <c r="B1948">
        <f t="shared" si="30"/>
        <v>0.11105558824503731</v>
      </c>
    </row>
    <row r="1949" spans="1:2">
      <c r="A1949">
        <v>158.22822820126021</v>
      </c>
      <c r="B1949">
        <f t="shared" si="30"/>
        <v>4.8654726925814065E-13</v>
      </c>
    </row>
    <row r="1950" spans="1:2">
      <c r="A1950">
        <v>143.52112248132471</v>
      </c>
      <c r="B1950">
        <f t="shared" si="30"/>
        <v>1.0402977475526606E-33</v>
      </c>
    </row>
    <row r="1951" spans="1:2">
      <c r="A1951">
        <v>213.84147021279205</v>
      </c>
      <c r="B1951">
        <f t="shared" si="30"/>
        <v>3.1039911612196157E-29</v>
      </c>
    </row>
    <row r="1952" spans="1:2">
      <c r="A1952">
        <v>124.51483644297696</v>
      </c>
      <c r="B1952">
        <f t="shared" si="30"/>
        <v>6.9963977897726104E-76</v>
      </c>
    </row>
    <row r="1953" spans="1:2">
      <c r="A1953">
        <v>309.40457963850349</v>
      </c>
      <c r="B1953">
        <f t="shared" si="30"/>
        <v>0</v>
      </c>
    </row>
    <row r="1954" spans="1:2">
      <c r="A1954">
        <v>174.88254388779751</v>
      </c>
      <c r="B1954">
        <f t="shared" si="30"/>
        <v>3.1040590889926462E-2</v>
      </c>
    </row>
    <row r="1955" spans="1:2">
      <c r="A1955">
        <v>107.09118032507831</v>
      </c>
      <c r="B1955">
        <f t="shared" si="30"/>
        <v>7.4043493607610046E-130</v>
      </c>
    </row>
    <row r="1956" spans="1:2">
      <c r="A1956">
        <v>159.38939941377612</v>
      </c>
      <c r="B1956">
        <f t="shared" si="30"/>
        <v>7.4905702656290552E-12</v>
      </c>
    </row>
    <row r="1957" spans="1:2">
      <c r="A1957">
        <v>142.04969875179813</v>
      </c>
      <c r="B1957">
        <f t="shared" si="30"/>
        <v>2.3702424692632104E-36</v>
      </c>
    </row>
    <row r="1958" spans="1:2">
      <c r="A1958">
        <v>251.13230367394863</v>
      </c>
      <c r="B1958">
        <f t="shared" si="30"/>
        <v>1.1053462324872796E-123</v>
      </c>
    </row>
    <row r="1959" spans="1:2">
      <c r="A1959">
        <v>115.90058920744923</v>
      </c>
      <c r="B1959">
        <f t="shared" si="30"/>
        <v>9.7817440405709197E-101</v>
      </c>
    </row>
    <row r="1960" spans="1:2">
      <c r="A1960">
        <v>166.42235027546121</v>
      </c>
      <c r="B1960">
        <f t="shared" si="30"/>
        <v>4.7405358516450303E-6</v>
      </c>
    </row>
    <row r="1961" spans="1:2">
      <c r="A1961">
        <v>196.60659791014041</v>
      </c>
      <c r="B1961">
        <f t="shared" si="30"/>
        <v>2.9507788015041145E-8</v>
      </c>
    </row>
    <row r="1962" spans="1:2">
      <c r="A1962">
        <v>130.66051496905857</v>
      </c>
      <c r="B1962">
        <f t="shared" si="30"/>
        <v>2.4447813600390353E-60</v>
      </c>
    </row>
    <row r="1963" spans="1:2">
      <c r="A1963">
        <v>204.99217089280137</v>
      </c>
      <c r="B1963">
        <f t="shared" si="30"/>
        <v>1.1312605687531966E-16</v>
      </c>
    </row>
    <row r="1964" spans="1:2">
      <c r="A1964">
        <v>201.27702600773773</v>
      </c>
      <c r="B1964">
        <f t="shared" si="30"/>
        <v>1.5885358664370635E-12</v>
      </c>
    </row>
    <row r="1965" spans="1:2">
      <c r="A1965">
        <v>217.63720769711654</v>
      </c>
      <c r="B1965">
        <f t="shared" si="30"/>
        <v>8.8265824544557436E-36</v>
      </c>
    </row>
    <row r="1966" spans="1:2">
      <c r="A1966">
        <v>255.74034498247784</v>
      </c>
      <c r="B1966">
        <f t="shared" si="30"/>
        <v>5.1777473262666467E-140</v>
      </c>
    </row>
    <row r="1967" spans="1:2">
      <c r="A1967">
        <v>217.51939175344887</v>
      </c>
      <c r="B1967">
        <f t="shared" si="30"/>
        <v>1.4435531924791593E-35</v>
      </c>
    </row>
    <row r="1968" spans="1:2">
      <c r="A1968">
        <v>173.90122752629395</v>
      </c>
      <c r="B1968">
        <f t="shared" si="30"/>
        <v>1.6840962137173815E-2</v>
      </c>
    </row>
    <row r="1969" spans="1:2">
      <c r="A1969">
        <v>226.94559493145789</v>
      </c>
      <c r="B1969">
        <f t="shared" si="30"/>
        <v>8.902730157731913E-55</v>
      </c>
    </row>
    <row r="1970" spans="1:2">
      <c r="A1970">
        <v>255.06522251787828</v>
      </c>
      <c r="B1970">
        <f t="shared" si="30"/>
        <v>1.4811956066022134E-137</v>
      </c>
    </row>
    <row r="1971" spans="1:2">
      <c r="A1971">
        <v>92.862122073420323</v>
      </c>
      <c r="B1971">
        <f t="shared" si="30"/>
        <v>8.3881105798478277E-185</v>
      </c>
    </row>
    <row r="1972" spans="1:2">
      <c r="A1972">
        <v>197.49775492498884</v>
      </c>
      <c r="B1972">
        <f t="shared" si="30"/>
        <v>5.4531382563159445E-9</v>
      </c>
    </row>
    <row r="1973" spans="1:2">
      <c r="A1973">
        <v>225.5507051810855</v>
      </c>
      <c r="B1973">
        <f t="shared" si="30"/>
        <v>1.1547851828648772E-51</v>
      </c>
    </row>
    <row r="1974" spans="1:2">
      <c r="A1974">
        <v>201.94716216763481</v>
      </c>
      <c r="B1974">
        <f t="shared" si="30"/>
        <v>3.1777409202928904E-13</v>
      </c>
    </row>
    <row r="1975" spans="1:2">
      <c r="A1975">
        <v>206.22697707010957</v>
      </c>
      <c r="B1975">
        <f t="shared" si="30"/>
        <v>3.3697940060126876E-18</v>
      </c>
    </row>
    <row r="1976" spans="1:2">
      <c r="A1976">
        <v>98.698649707948789</v>
      </c>
      <c r="B1976">
        <f t="shared" si="30"/>
        <v>4.3993262785052273E-161</v>
      </c>
    </row>
    <row r="1977" spans="1:2">
      <c r="A1977">
        <v>180.09166683412332</v>
      </c>
      <c r="B1977">
        <f t="shared" si="30"/>
        <v>0.13291869618477409</v>
      </c>
    </row>
    <row r="1978" spans="1:2">
      <c r="A1978">
        <v>178.99531758273952</v>
      </c>
      <c r="B1978">
        <f t="shared" si="30"/>
        <v>0.12572882622878692</v>
      </c>
    </row>
    <row r="1979" spans="1:2">
      <c r="A1979">
        <v>160.90448229959293</v>
      </c>
      <c r="B1979">
        <f t="shared" si="30"/>
        <v>2.1182477321701061E-10</v>
      </c>
    </row>
    <row r="1980" spans="1:2">
      <c r="A1980">
        <v>154.1508224815334</v>
      </c>
      <c r="B1980">
        <f t="shared" si="30"/>
        <v>1.0052998437061499E-17</v>
      </c>
    </row>
    <row r="1981" spans="1:2">
      <c r="A1981">
        <v>136.60627746474347</v>
      </c>
      <c r="B1981">
        <f t="shared" si="30"/>
        <v>4.9135439688305826E-47</v>
      </c>
    </row>
    <row r="1982" spans="1:2">
      <c r="A1982">
        <v>206.52134298841702</v>
      </c>
      <c r="B1982">
        <f t="shared" si="30"/>
        <v>1.4222262315114992E-18</v>
      </c>
    </row>
    <row r="1983" spans="1:2">
      <c r="A1983">
        <v>251.01889423211105</v>
      </c>
      <c r="B1983">
        <f t="shared" si="30"/>
        <v>2.7068503599658216E-123</v>
      </c>
    </row>
    <row r="1984" spans="1:2">
      <c r="A1984">
        <v>232.46613000053912</v>
      </c>
      <c r="B1984">
        <f t="shared" si="30"/>
        <v>5.1076875448154071E-68</v>
      </c>
    </row>
    <row r="1985" spans="1:2">
      <c r="A1985">
        <v>182.4139512788679</v>
      </c>
      <c r="B1985">
        <f t="shared" si="30"/>
        <v>9.6204227618621962E-2</v>
      </c>
    </row>
    <row r="1986" spans="1:2">
      <c r="A1986">
        <v>259.28062132123159</v>
      </c>
      <c r="B1986">
        <f t="shared" ref="B1986:B2049" si="31">_xlfn.NORM.DIST(A1986,180,3,FALSE)</f>
        <v>2.9687461130768615E-153</v>
      </c>
    </row>
    <row r="1987" spans="1:2">
      <c r="A1987">
        <v>170.94226154738863</v>
      </c>
      <c r="B1987">
        <f t="shared" si="31"/>
        <v>1.394144265551721E-3</v>
      </c>
    </row>
    <row r="1988" spans="1:2">
      <c r="A1988">
        <v>93.982765065156855</v>
      </c>
      <c r="B1988">
        <f t="shared" si="31"/>
        <v>4.0316315630773356E-180</v>
      </c>
    </row>
    <row r="1989" spans="1:2">
      <c r="A1989">
        <v>168.66543364783865</v>
      </c>
      <c r="B1989">
        <f t="shared" si="31"/>
        <v>1.0569995763971901E-4</v>
      </c>
    </row>
    <row r="1990" spans="1:2">
      <c r="A1990">
        <v>215.54771410563262</v>
      </c>
      <c r="B1990">
        <f t="shared" si="31"/>
        <v>4.3186858146047073E-32</v>
      </c>
    </row>
    <row r="1991" spans="1:2">
      <c r="A1991">
        <v>195.95385583641473</v>
      </c>
      <c r="B1991">
        <f t="shared" si="31"/>
        <v>9.6101850127793549E-8</v>
      </c>
    </row>
    <row r="1992" spans="1:2">
      <c r="A1992">
        <v>121.96370380450389</v>
      </c>
      <c r="B1992">
        <f t="shared" si="31"/>
        <v>7.200431844807098E-83</v>
      </c>
    </row>
    <row r="1993" spans="1:2">
      <c r="A1993">
        <v>166.4304095353873</v>
      </c>
      <c r="B1993">
        <f t="shared" si="31"/>
        <v>4.7985077919649957E-6</v>
      </c>
    </row>
    <row r="1994" spans="1:2">
      <c r="A1994">
        <v>178.03904870532278</v>
      </c>
      <c r="B1994">
        <f t="shared" si="31"/>
        <v>0.10740159293595365</v>
      </c>
    </row>
    <row r="1995" spans="1:2">
      <c r="A1995">
        <v>157.0254271425074</v>
      </c>
      <c r="B1995">
        <f t="shared" si="31"/>
        <v>2.4465922735408483E-14</v>
      </c>
    </row>
    <row r="1996" spans="1:2">
      <c r="A1996">
        <v>194.39186689822236</v>
      </c>
      <c r="B1996">
        <f t="shared" si="31"/>
        <v>1.3377231461074294E-6</v>
      </c>
    </row>
    <row r="1997" spans="1:2">
      <c r="A1997">
        <v>168.06475787205272</v>
      </c>
      <c r="B1997">
        <f t="shared" si="31"/>
        <v>4.862173186696755E-5</v>
      </c>
    </row>
    <row r="1998" spans="1:2">
      <c r="A1998">
        <v>157.00385847565485</v>
      </c>
      <c r="B1998">
        <f t="shared" si="31"/>
        <v>2.3154668098843107E-14</v>
      </c>
    </row>
    <row r="1999" spans="1:2">
      <c r="A1999">
        <v>162.2081690581399</v>
      </c>
      <c r="B1999">
        <f t="shared" si="31"/>
        <v>3.0637684169564353E-9</v>
      </c>
    </row>
    <row r="2000" spans="1:2">
      <c r="A2000">
        <v>141.03353623766452</v>
      </c>
      <c r="B2000">
        <f t="shared" si="31"/>
        <v>3.08312571917454E-38</v>
      </c>
    </row>
    <row r="2001" spans="1:2">
      <c r="A2001">
        <v>132.92313769823522</v>
      </c>
      <c r="B2001">
        <f t="shared" si="31"/>
        <v>4.4847683238106335E-55</v>
      </c>
    </row>
    <row r="2002" spans="1:2">
      <c r="A2002">
        <v>238.62908665221767</v>
      </c>
      <c r="B2002">
        <f t="shared" si="31"/>
        <v>1.5443575641343775E-84</v>
      </c>
    </row>
    <row r="2003" spans="1:2">
      <c r="A2003">
        <v>118.73988387349527</v>
      </c>
      <c r="B2003">
        <f t="shared" si="31"/>
        <v>3.7859138529514211E-92</v>
      </c>
    </row>
    <row r="2004" spans="1:2">
      <c r="A2004">
        <v>230.79235506855184</v>
      </c>
      <c r="B2004">
        <f t="shared" si="31"/>
        <v>7.5545828926370901E-64</v>
      </c>
    </row>
    <row r="2005" spans="1:2">
      <c r="A2005">
        <v>182.062474777631</v>
      </c>
      <c r="B2005">
        <f t="shared" si="31"/>
        <v>0.10499178533583892</v>
      </c>
    </row>
    <row r="2006" spans="1:2">
      <c r="A2006">
        <v>236.26731763186399</v>
      </c>
      <c r="B2006">
        <f t="shared" si="31"/>
        <v>5.444383742529758E-78</v>
      </c>
    </row>
    <row r="2007" spans="1:2">
      <c r="A2007">
        <v>165.77447854586353</v>
      </c>
      <c r="B2007">
        <f t="shared" si="31"/>
        <v>1.7426974036916139E-6</v>
      </c>
    </row>
    <row r="2008" spans="1:2">
      <c r="A2008">
        <v>179.66643940751965</v>
      </c>
      <c r="B2008">
        <f t="shared" si="31"/>
        <v>0.13216130679870017</v>
      </c>
    </row>
    <row r="2009" spans="1:2">
      <c r="A2009">
        <v>171.52038299143896</v>
      </c>
      <c r="B2009">
        <f t="shared" si="31"/>
        <v>2.4486652735066232E-3</v>
      </c>
    </row>
    <row r="2010" spans="1:2">
      <c r="A2010">
        <v>171.11660827111336</v>
      </c>
      <c r="B2010">
        <f t="shared" si="31"/>
        <v>1.6587383979284305E-3</v>
      </c>
    </row>
    <row r="2011" spans="1:2">
      <c r="A2011">
        <v>218.6330191304296</v>
      </c>
      <c r="B2011">
        <f t="shared" si="31"/>
        <v>1.2980538593999274E-37</v>
      </c>
    </row>
    <row r="2012" spans="1:2">
      <c r="A2012">
        <v>275.22079380985815</v>
      </c>
      <c r="B2012">
        <f t="shared" si="31"/>
        <v>2.2909603432231488E-220</v>
      </c>
    </row>
    <row r="2013" spans="1:2">
      <c r="A2013">
        <v>180.5286642590363</v>
      </c>
      <c r="B2013">
        <f t="shared" si="31"/>
        <v>0.1309319159772431</v>
      </c>
    </row>
    <row r="2014" spans="1:2">
      <c r="A2014">
        <v>200.72076313197613</v>
      </c>
      <c r="B2014">
        <f t="shared" si="31"/>
        <v>5.8164559914282684E-12</v>
      </c>
    </row>
    <row r="2015" spans="1:2">
      <c r="A2015">
        <v>116.18318512744736</v>
      </c>
      <c r="B2015">
        <f t="shared" si="31"/>
        <v>7.2877033191214422E-100</v>
      </c>
    </row>
    <row r="2016" spans="1:2">
      <c r="A2016">
        <v>286.58724932000041</v>
      </c>
      <c r="B2016">
        <f t="shared" si="31"/>
        <v>1.0361133523025979E-275</v>
      </c>
    </row>
    <row r="2017" spans="1:2">
      <c r="A2017">
        <v>161.76798271742882</v>
      </c>
      <c r="B2017">
        <f t="shared" si="31"/>
        <v>1.2695846277205483E-9</v>
      </c>
    </row>
    <row r="2018" spans="1:2">
      <c r="A2018">
        <v>207.52243062786874</v>
      </c>
      <c r="B2018">
        <f t="shared" si="31"/>
        <v>7.0406195297519165E-20</v>
      </c>
    </row>
    <row r="2019" spans="1:2">
      <c r="A2019">
        <v>140.16591921943473</v>
      </c>
      <c r="B2019">
        <f t="shared" si="31"/>
        <v>6.909196586217781E-40</v>
      </c>
    </row>
    <row r="2020" spans="1:2">
      <c r="A2020">
        <v>189.15288410396897</v>
      </c>
      <c r="B2020">
        <f t="shared" si="31"/>
        <v>1.2662019417176756E-3</v>
      </c>
    </row>
    <row r="2021" spans="1:2">
      <c r="A2021">
        <v>213.93389079064946</v>
      </c>
      <c r="B2021">
        <f t="shared" si="31"/>
        <v>2.1917443928652883E-29</v>
      </c>
    </row>
    <row r="2022" spans="1:2">
      <c r="A2022">
        <v>150.91650811853469</v>
      </c>
      <c r="B2022">
        <f t="shared" si="31"/>
        <v>5.1949257613114316E-22</v>
      </c>
    </row>
    <row r="2023" spans="1:2">
      <c r="A2023">
        <v>199.35938598762732</v>
      </c>
      <c r="B2023">
        <f t="shared" si="31"/>
        <v>1.2054649466975893E-10</v>
      </c>
    </row>
    <row r="2024" spans="1:2">
      <c r="A2024">
        <v>196.00708174009924</v>
      </c>
      <c r="B2024">
        <f t="shared" si="31"/>
        <v>8.7435401007584982E-8</v>
      </c>
    </row>
    <row r="2025" spans="1:2">
      <c r="A2025">
        <v>78.921341809909791</v>
      </c>
      <c r="B2025">
        <f t="shared" si="31"/>
        <v>4.1299553726325352E-248</v>
      </c>
    </row>
    <row r="2026" spans="1:2">
      <c r="A2026">
        <v>217.31518518179655</v>
      </c>
      <c r="B2026">
        <f t="shared" si="31"/>
        <v>3.3739750562117836E-35</v>
      </c>
    </row>
    <row r="2027" spans="1:2">
      <c r="A2027">
        <v>170.0251873441448</v>
      </c>
      <c r="B2027">
        <f t="shared" si="31"/>
        <v>5.286649539879085E-4</v>
      </c>
    </row>
    <row r="2028" spans="1:2">
      <c r="A2028">
        <v>121.52919953194214</v>
      </c>
      <c r="B2028">
        <f t="shared" si="31"/>
        <v>4.3247164601183158E-84</v>
      </c>
    </row>
    <row r="2029" spans="1:2">
      <c r="A2029">
        <v>183.95413962905877</v>
      </c>
      <c r="B2029">
        <f t="shared" si="31"/>
        <v>5.5789245192569975E-2</v>
      </c>
    </row>
    <row r="2030" spans="1:2">
      <c r="A2030">
        <v>209.57133801828604</v>
      </c>
      <c r="B2030">
        <f t="shared" si="31"/>
        <v>1.0597002681410336E-22</v>
      </c>
    </row>
    <row r="2031" spans="1:2">
      <c r="A2031">
        <v>192.72661506845907</v>
      </c>
      <c r="B2031">
        <f t="shared" si="31"/>
        <v>1.6441489838028901E-5</v>
      </c>
    </row>
    <row r="2032" spans="1:2">
      <c r="A2032">
        <v>130.77241692342795</v>
      </c>
      <c r="B2032">
        <f t="shared" si="31"/>
        <v>4.5119300203082892E-60</v>
      </c>
    </row>
    <row r="2033" spans="1:2">
      <c r="A2033">
        <v>210.23393674084218</v>
      </c>
      <c r="B2033">
        <f t="shared" si="31"/>
        <v>1.1724280154316338E-23</v>
      </c>
    </row>
    <row r="2034" spans="1:2">
      <c r="A2034">
        <v>118.90014138742117</v>
      </c>
      <c r="B2034">
        <f t="shared" si="31"/>
        <v>1.1253532061597838E-91</v>
      </c>
    </row>
    <row r="2035" spans="1:2">
      <c r="A2035">
        <v>209.12477384597878</v>
      </c>
      <c r="B2035">
        <f t="shared" si="31"/>
        <v>4.5457149734163823E-22</v>
      </c>
    </row>
    <row r="2036" spans="1:2">
      <c r="A2036">
        <v>138.52009078589617</v>
      </c>
      <c r="B2036">
        <f t="shared" si="31"/>
        <v>4.0782625126268659E-43</v>
      </c>
    </row>
    <row r="2037" spans="1:2">
      <c r="A2037">
        <v>177.1328747960797</v>
      </c>
      <c r="B2037">
        <f t="shared" si="31"/>
        <v>8.4226970353434641E-2</v>
      </c>
    </row>
    <row r="2038" spans="1:2">
      <c r="A2038">
        <v>97.523505246208515</v>
      </c>
      <c r="B2038">
        <f t="shared" si="31"/>
        <v>9.994237508959268E-166</v>
      </c>
    </row>
    <row r="2039" spans="1:2">
      <c r="A2039">
        <v>225.31287004283513</v>
      </c>
      <c r="B2039">
        <f t="shared" si="31"/>
        <v>3.8362698570837048E-51</v>
      </c>
    </row>
    <row r="2040" spans="1:2">
      <c r="A2040">
        <v>201.10691184498137</v>
      </c>
      <c r="B2040">
        <f t="shared" si="31"/>
        <v>2.3711482097420177E-12</v>
      </c>
    </row>
    <row r="2041" spans="1:2">
      <c r="A2041">
        <v>177.32432570453966</v>
      </c>
      <c r="B2041">
        <f t="shared" si="31"/>
        <v>8.9341784862026E-2</v>
      </c>
    </row>
    <row r="2042" spans="1:2">
      <c r="A2042">
        <v>138.49840615846915</v>
      </c>
      <c r="B2042">
        <f t="shared" si="31"/>
        <v>3.6902828188637034E-43</v>
      </c>
    </row>
    <row r="2043" spans="1:2">
      <c r="A2043">
        <v>129.42495504801627</v>
      </c>
      <c r="B2043">
        <f t="shared" si="31"/>
        <v>2.5685872576665489E-63</v>
      </c>
    </row>
    <row r="2044" spans="1:2">
      <c r="A2044">
        <v>154.10200307967898</v>
      </c>
      <c r="B2044">
        <f t="shared" si="31"/>
        <v>8.7366150891277258E-18</v>
      </c>
    </row>
    <row r="2045" spans="1:2">
      <c r="A2045">
        <v>113.42784591732197</v>
      </c>
      <c r="B2045">
        <f t="shared" si="31"/>
        <v>1.5646402606357883E-108</v>
      </c>
    </row>
    <row r="2046" spans="1:2">
      <c r="A2046">
        <v>231.10081019665813</v>
      </c>
      <c r="B2046">
        <f t="shared" si="31"/>
        <v>1.317943746844749E-64</v>
      </c>
    </row>
    <row r="2047" spans="1:2">
      <c r="A2047">
        <v>164.14853735084762</v>
      </c>
      <c r="B2047">
        <f t="shared" si="31"/>
        <v>1.1516126529840976E-7</v>
      </c>
    </row>
    <row r="2048" spans="1:2">
      <c r="A2048">
        <v>190.30906901178241</v>
      </c>
      <c r="B2048">
        <f t="shared" si="31"/>
        <v>3.6274035315874673E-4</v>
      </c>
    </row>
    <row r="2049" spans="1:2">
      <c r="A2049">
        <v>198.97004835882399</v>
      </c>
      <c r="B2049">
        <f t="shared" si="31"/>
        <v>2.7619196299353758E-10</v>
      </c>
    </row>
    <row r="2050" spans="1:2">
      <c r="A2050">
        <v>196.56954850659531</v>
      </c>
      <c r="B2050">
        <f t="shared" ref="B2050:B2113" si="32">_xlfn.NORM.DIST(A2050,180,3,FALSE)</f>
        <v>3.1593161777130996E-8</v>
      </c>
    </row>
    <row r="2051" spans="1:2">
      <c r="A2051">
        <v>106.95005630594096</v>
      </c>
      <c r="B2051">
        <f t="shared" si="32"/>
        <v>2.3577747784070146E-130</v>
      </c>
    </row>
    <row r="2052" spans="1:2">
      <c r="A2052">
        <v>147.38388517769636</v>
      </c>
      <c r="B2052">
        <f t="shared" si="32"/>
        <v>2.8623374241354078E-27</v>
      </c>
    </row>
    <row r="2053" spans="1:2">
      <c r="A2053">
        <v>174.53338659805013</v>
      </c>
      <c r="B2053">
        <f t="shared" si="32"/>
        <v>2.5279401565685831E-2</v>
      </c>
    </row>
    <row r="2054" spans="1:2">
      <c r="A2054">
        <v>107.75702594371978</v>
      </c>
      <c r="B2054">
        <f t="shared" si="32"/>
        <v>1.5899200605305186E-127</v>
      </c>
    </row>
    <row r="2055" spans="1:2">
      <c r="A2055">
        <v>205.95128080429276</v>
      </c>
      <c r="B2055">
        <f t="shared" si="32"/>
        <v>7.4935134663537171E-18</v>
      </c>
    </row>
    <row r="2056" spans="1:2">
      <c r="A2056">
        <v>191.23460833696299</v>
      </c>
      <c r="B2056">
        <f t="shared" si="32"/>
        <v>1.1981347441361752E-4</v>
      </c>
    </row>
    <row r="2057" spans="1:2">
      <c r="A2057">
        <v>199.33422254296602</v>
      </c>
      <c r="B2057">
        <f t="shared" si="32"/>
        <v>1.2724673504948883E-10</v>
      </c>
    </row>
    <row r="2058" spans="1:2">
      <c r="A2058">
        <v>236.02414830718772</v>
      </c>
      <c r="B2058">
        <f t="shared" si="32"/>
        <v>2.481816088985489E-77</v>
      </c>
    </row>
    <row r="2059" spans="1:2">
      <c r="A2059">
        <v>204.29501591905137</v>
      </c>
      <c r="B2059">
        <f t="shared" si="32"/>
        <v>7.631361765490982E-16</v>
      </c>
    </row>
    <row r="2060" spans="1:2">
      <c r="A2060">
        <v>158.53552372362174</v>
      </c>
      <c r="B2060">
        <f t="shared" si="32"/>
        <v>1.0178645554858502E-12</v>
      </c>
    </row>
    <row r="2061" spans="1:2">
      <c r="A2061">
        <v>318.24726920574903</v>
      </c>
      <c r="B2061">
        <f t="shared" si="32"/>
        <v>0</v>
      </c>
    </row>
    <row r="2062" spans="1:2">
      <c r="A2062">
        <v>221.12785290999454</v>
      </c>
      <c r="B2062">
        <f t="shared" si="32"/>
        <v>2.0519386497751955E-42</v>
      </c>
    </row>
    <row r="2063" spans="1:2">
      <c r="A2063">
        <v>204.41747028569807</v>
      </c>
      <c r="B2063">
        <f t="shared" si="32"/>
        <v>5.4787351849050157E-16</v>
      </c>
    </row>
    <row r="2064" spans="1:2">
      <c r="A2064">
        <v>247.18059921695385</v>
      </c>
      <c r="B2064">
        <f t="shared" si="32"/>
        <v>1.7017339076940446E-110</v>
      </c>
    </row>
    <row r="2065" spans="1:2">
      <c r="A2065">
        <v>232.68517952572438</v>
      </c>
      <c r="B2065">
        <f t="shared" si="32"/>
        <v>1.4206528517800828E-68</v>
      </c>
    </row>
    <row r="2066" spans="1:2">
      <c r="A2066">
        <v>210.62078121729428</v>
      </c>
      <c r="B2066">
        <f t="shared" si="32"/>
        <v>3.170252630942915E-24</v>
      </c>
    </row>
    <row r="2067" spans="1:2">
      <c r="A2067">
        <v>238.41050096933031</v>
      </c>
      <c r="B2067">
        <f t="shared" si="32"/>
        <v>6.3974257617853441E-84</v>
      </c>
    </row>
    <row r="2068" spans="1:2">
      <c r="A2068">
        <v>247.59144753232249</v>
      </c>
      <c r="B2068">
        <f t="shared" si="32"/>
        <v>7.8511381560005114E-112</v>
      </c>
    </row>
    <row r="2069" spans="1:2">
      <c r="A2069">
        <v>172.02631897787796</v>
      </c>
      <c r="B2069">
        <f t="shared" si="32"/>
        <v>3.8884284005567815E-3</v>
      </c>
    </row>
    <row r="2070" spans="1:2">
      <c r="A2070">
        <v>147.46517354040407</v>
      </c>
      <c r="B2070">
        <f t="shared" si="32"/>
        <v>3.8414947007637938E-27</v>
      </c>
    </row>
    <row r="2071" spans="1:2">
      <c r="A2071">
        <v>120.09094052671571</v>
      </c>
      <c r="B2071">
        <f t="shared" si="32"/>
        <v>3.3728162750541693E-88</v>
      </c>
    </row>
    <row r="2072" spans="1:2">
      <c r="A2072">
        <v>157.31869143535732</v>
      </c>
      <c r="B2072">
        <f t="shared" si="32"/>
        <v>5.1476628802579802E-14</v>
      </c>
    </row>
    <row r="2073" spans="1:2">
      <c r="A2073">
        <v>184.56490397482412</v>
      </c>
      <c r="B2073">
        <f t="shared" si="32"/>
        <v>4.1784206803900034E-2</v>
      </c>
    </row>
    <row r="2074" spans="1:2">
      <c r="A2074">
        <v>163.65240003295185</v>
      </c>
      <c r="B2074">
        <f t="shared" si="32"/>
        <v>4.7409600715293579E-8</v>
      </c>
    </row>
    <row r="2075" spans="1:2">
      <c r="A2075">
        <v>116.41301898605889</v>
      </c>
      <c r="B2075">
        <f t="shared" si="32"/>
        <v>3.7075259822165496E-99</v>
      </c>
    </row>
    <row r="2076" spans="1:2">
      <c r="A2076">
        <v>218.63817937599379</v>
      </c>
      <c r="B2076">
        <f t="shared" si="32"/>
        <v>1.2696153498891114E-37</v>
      </c>
    </row>
    <row r="2077" spans="1:2">
      <c r="A2077">
        <v>231.79518211662071</v>
      </c>
      <c r="B2077">
        <f t="shared" si="32"/>
        <v>2.489059013281723E-66</v>
      </c>
    </row>
    <row r="2078" spans="1:2">
      <c r="A2078">
        <v>240.9082917435444</v>
      </c>
      <c r="B2078">
        <f t="shared" si="32"/>
        <v>4.1230012476136644E-91</v>
      </c>
    </row>
    <row r="2079" spans="1:2">
      <c r="A2079">
        <v>110.5519077097415</v>
      </c>
      <c r="B2079">
        <f t="shared" si="32"/>
        <v>5.7028218252982383E-118</v>
      </c>
    </row>
    <row r="2080" spans="1:2">
      <c r="A2080">
        <v>230.90785180072999</v>
      </c>
      <c r="B2080">
        <f t="shared" si="32"/>
        <v>3.9337631827191707E-64</v>
      </c>
    </row>
    <row r="2081" spans="1:2">
      <c r="A2081">
        <v>84.329743003472686</v>
      </c>
      <c r="B2081">
        <f t="shared" si="32"/>
        <v>1.9494707901004746E-222</v>
      </c>
    </row>
    <row r="2082" spans="1:2">
      <c r="A2082">
        <v>289.10498531302437</v>
      </c>
      <c r="B2082">
        <f t="shared" si="32"/>
        <v>8.1815725720851568E-289</v>
      </c>
    </row>
    <row r="2083" spans="1:2">
      <c r="A2083">
        <v>170.05301788201905</v>
      </c>
      <c r="B2083">
        <f t="shared" si="32"/>
        <v>5.4520222313056616E-4</v>
      </c>
    </row>
    <row r="2084" spans="1:2">
      <c r="A2084">
        <v>118.56292803684482</v>
      </c>
      <c r="B2084">
        <f t="shared" si="32"/>
        <v>1.1332232306483534E-92</v>
      </c>
    </row>
    <row r="2085" spans="1:2">
      <c r="A2085">
        <v>222.54245595802786</v>
      </c>
      <c r="B2085">
        <f t="shared" si="32"/>
        <v>2.8604230481264486E-45</v>
      </c>
    </row>
    <row r="2086" spans="1:2">
      <c r="A2086">
        <v>196.10135768714827</v>
      </c>
      <c r="B2086">
        <f t="shared" si="32"/>
        <v>7.3901313783962416E-8</v>
      </c>
    </row>
    <row r="2087" spans="1:2">
      <c r="A2087">
        <v>187.57506654736062</v>
      </c>
      <c r="B2087">
        <f t="shared" si="32"/>
        <v>5.486749184489618E-3</v>
      </c>
    </row>
    <row r="2088" spans="1:2">
      <c r="A2088">
        <v>240.21345598128391</v>
      </c>
      <c r="B2088">
        <f t="shared" si="32"/>
        <v>4.4235886404045148E-89</v>
      </c>
    </row>
    <row r="2089" spans="1:2">
      <c r="A2089">
        <v>256.09472049807664</v>
      </c>
      <c r="B2089">
        <f t="shared" si="32"/>
        <v>2.6056911968916074E-141</v>
      </c>
    </row>
    <row r="2090" spans="1:2">
      <c r="A2090">
        <v>82.036506682634354</v>
      </c>
      <c r="B2090">
        <f t="shared" si="32"/>
        <v>3.7684488082793947E-233</v>
      </c>
    </row>
    <row r="2091" spans="1:2">
      <c r="A2091">
        <v>192.3405823160283</v>
      </c>
      <c r="B2091">
        <f t="shared" si="32"/>
        <v>2.8146013880105728E-5</v>
      </c>
    </row>
    <row r="2092" spans="1:2">
      <c r="A2092">
        <v>85.440181464655325</v>
      </c>
      <c r="B2092">
        <f t="shared" si="32"/>
        <v>2.43542418500652E-217</v>
      </c>
    </row>
    <row r="2093" spans="1:2">
      <c r="A2093">
        <v>205.67193178037996</v>
      </c>
      <c r="B2093">
        <f t="shared" si="32"/>
        <v>1.6696490632089406E-17</v>
      </c>
    </row>
    <row r="2094" spans="1:2">
      <c r="A2094">
        <v>121.39352565980516</v>
      </c>
      <c r="B2094">
        <f t="shared" si="32"/>
        <v>1.7894064218705422E-84</v>
      </c>
    </row>
    <row r="2095" spans="1:2">
      <c r="A2095">
        <v>117.81486637089984</v>
      </c>
      <c r="B2095">
        <f t="shared" si="32"/>
        <v>6.6539344067922656E-95</v>
      </c>
    </row>
    <row r="2096" spans="1:2">
      <c r="A2096">
        <v>139.70915051657357</v>
      </c>
      <c r="B2096">
        <f t="shared" si="32"/>
        <v>9.0447555875643232E-41</v>
      </c>
    </row>
    <row r="2097" spans="1:2">
      <c r="A2097">
        <v>177.27353497291915</v>
      </c>
      <c r="B2097">
        <f t="shared" si="32"/>
        <v>8.7990252210199585E-2</v>
      </c>
    </row>
    <row r="2098" spans="1:2">
      <c r="A2098">
        <v>134.61766957305372</v>
      </c>
      <c r="B2098">
        <f t="shared" si="32"/>
        <v>2.7034152101330671E-51</v>
      </c>
    </row>
    <row r="2099" spans="1:2">
      <c r="A2099">
        <v>166.60817709605908</v>
      </c>
      <c r="B2099">
        <f t="shared" si="32"/>
        <v>6.262473615354193E-6</v>
      </c>
    </row>
    <row r="2100" spans="1:2">
      <c r="A2100">
        <v>216.85273441078607</v>
      </c>
      <c r="B2100">
        <f t="shared" si="32"/>
        <v>2.2682466736759982E-34</v>
      </c>
    </row>
    <row r="2101" spans="1:2">
      <c r="A2101">
        <v>130.90287256971351</v>
      </c>
      <c r="B2101">
        <f t="shared" si="32"/>
        <v>9.2012272704025222E-60</v>
      </c>
    </row>
    <row r="2102" spans="1:2">
      <c r="A2102">
        <v>170.91054633026943</v>
      </c>
      <c r="B2102">
        <f t="shared" si="32"/>
        <v>1.3502722436731862E-3</v>
      </c>
    </row>
    <row r="2103" spans="1:2">
      <c r="A2103">
        <v>214.17763991819811</v>
      </c>
      <c r="B2103">
        <f t="shared" si="32"/>
        <v>8.7141008634640752E-30</v>
      </c>
    </row>
    <row r="2104" spans="1:2">
      <c r="A2104">
        <v>172.34207962217624</v>
      </c>
      <c r="B2104">
        <f t="shared" si="32"/>
        <v>5.1152110053811544E-3</v>
      </c>
    </row>
    <row r="2105" spans="1:2">
      <c r="A2105">
        <v>87.332658040104434</v>
      </c>
      <c r="B2105">
        <f t="shared" si="32"/>
        <v>8.6197163173589262E-209</v>
      </c>
    </row>
    <row r="2106" spans="1:2">
      <c r="A2106">
        <v>241.83388904901221</v>
      </c>
      <c r="B2106">
        <f t="shared" si="32"/>
        <v>7.4833407199274511E-94</v>
      </c>
    </row>
    <row r="2107" spans="1:2">
      <c r="A2107">
        <v>299.45701771765016</v>
      </c>
      <c r="B2107">
        <f t="shared" si="32"/>
        <v>0</v>
      </c>
    </row>
    <row r="2108" spans="1:2">
      <c r="A2108">
        <v>179.23721134109655</v>
      </c>
      <c r="B2108">
        <f t="shared" si="32"/>
        <v>0.12875091540164496</v>
      </c>
    </row>
    <row r="2109" spans="1:2">
      <c r="A2109">
        <v>200.36957653217542</v>
      </c>
      <c r="B2109">
        <f t="shared" si="32"/>
        <v>1.2966624797107632E-11</v>
      </c>
    </row>
    <row r="2110" spans="1:2">
      <c r="A2110">
        <v>156.57115159199748</v>
      </c>
      <c r="B2110">
        <f t="shared" si="32"/>
        <v>7.5850065564393142E-15</v>
      </c>
    </row>
    <row r="2111" spans="1:2">
      <c r="A2111">
        <v>235.90296950686025</v>
      </c>
      <c r="B2111">
        <f t="shared" si="32"/>
        <v>5.2724827209961261E-77</v>
      </c>
    </row>
    <row r="2112" spans="1:2">
      <c r="A2112">
        <v>119.51937085512327</v>
      </c>
      <c r="B2112">
        <f t="shared" si="32"/>
        <v>7.3748803032732615E-90</v>
      </c>
    </row>
    <row r="2113" spans="1:2">
      <c r="A2113">
        <v>207.49088935161126</v>
      </c>
      <c r="B2113">
        <f t="shared" si="32"/>
        <v>7.7531222258671602E-20</v>
      </c>
    </row>
    <row r="2114" spans="1:2">
      <c r="A2114">
        <v>174.67074189851701</v>
      </c>
      <c r="B2114">
        <f t="shared" ref="B2114:B2177" si="33">_xlfn.NORM.DIST(A2114,180,3,FALSE)</f>
        <v>2.7450148371534491E-2</v>
      </c>
    </row>
    <row r="2115" spans="1:2">
      <c r="A2115">
        <v>174.34112396556884</v>
      </c>
      <c r="B2115">
        <f t="shared" si="33"/>
        <v>2.2446970950432913E-2</v>
      </c>
    </row>
    <row r="2116" spans="1:2">
      <c r="A2116">
        <v>220.17906348963152</v>
      </c>
      <c r="B2116">
        <f t="shared" si="33"/>
        <v>1.4908478109668966E-40</v>
      </c>
    </row>
    <row r="2117" spans="1:2">
      <c r="A2117">
        <v>98.587327556451783</v>
      </c>
      <c r="B2117">
        <f t="shared" si="33"/>
        <v>1.6082331080132668E-161</v>
      </c>
    </row>
    <row r="2118" spans="1:2">
      <c r="A2118">
        <v>154.97257709255791</v>
      </c>
      <c r="B2118">
        <f t="shared" si="33"/>
        <v>1.0256965289604893E-16</v>
      </c>
    </row>
    <row r="2119" spans="1:2">
      <c r="A2119">
        <v>155.94942897194414</v>
      </c>
      <c r="B2119">
        <f t="shared" si="33"/>
        <v>1.471419261228972E-15</v>
      </c>
    </row>
    <row r="2120" spans="1:2">
      <c r="A2120">
        <v>182.9179159355408</v>
      </c>
      <c r="B2120">
        <f t="shared" si="33"/>
        <v>8.2863236028827753E-2</v>
      </c>
    </row>
    <row r="2121" spans="1:2">
      <c r="A2121">
        <v>106.10203662479762</v>
      </c>
      <c r="B2121">
        <f t="shared" si="33"/>
        <v>2.3220112142964449E-133</v>
      </c>
    </row>
    <row r="2122" spans="1:2">
      <c r="A2122">
        <v>251.12209914339473</v>
      </c>
      <c r="B2122">
        <f t="shared" si="33"/>
        <v>1.1981818128079517E-123</v>
      </c>
    </row>
    <row r="2123" spans="1:2">
      <c r="A2123">
        <v>170.84711589603103</v>
      </c>
      <c r="B2123">
        <f t="shared" si="33"/>
        <v>1.2662019417176756E-3</v>
      </c>
    </row>
    <row r="2124" spans="1:2">
      <c r="A2124">
        <v>200.23019192165521</v>
      </c>
      <c r="B2124">
        <f t="shared" si="33"/>
        <v>1.7756766819783313E-11</v>
      </c>
    </row>
    <row r="2125" spans="1:2">
      <c r="A2125">
        <v>184.87834540763288</v>
      </c>
      <c r="B2125">
        <f t="shared" si="33"/>
        <v>3.5448439758102995E-2</v>
      </c>
    </row>
    <row r="2126" spans="1:2">
      <c r="A2126">
        <v>140.13414602202829</v>
      </c>
      <c r="B2126">
        <f t="shared" si="33"/>
        <v>6.0024566104189672E-40</v>
      </c>
    </row>
    <row r="2127" spans="1:2">
      <c r="A2127">
        <v>200.12895834013761</v>
      </c>
      <c r="B2127">
        <f t="shared" si="33"/>
        <v>2.2281351648465231E-11</v>
      </c>
    </row>
    <row r="2128" spans="1:2">
      <c r="A2128">
        <v>80.063785389647819</v>
      </c>
      <c r="B2128">
        <f t="shared" si="33"/>
        <v>1.4347443022898139E-242</v>
      </c>
    </row>
    <row r="2129" spans="1:2">
      <c r="A2129">
        <v>103.22157595481258</v>
      </c>
      <c r="B2129">
        <f t="shared" si="33"/>
        <v>7.8364938501898762E-144</v>
      </c>
    </row>
    <row r="2130" spans="1:2">
      <c r="A2130">
        <v>165.09987790384912</v>
      </c>
      <c r="B2130">
        <f t="shared" si="33"/>
        <v>5.8500710262393351E-7</v>
      </c>
    </row>
    <row r="2131" spans="1:2">
      <c r="A2131">
        <v>238.09601589135127</v>
      </c>
      <c r="B2131">
        <f t="shared" si="33"/>
        <v>4.8980725011992875E-83</v>
      </c>
    </row>
    <row r="2132" spans="1:2">
      <c r="A2132">
        <v>147.73257862514583</v>
      </c>
      <c r="B2132">
        <f t="shared" si="33"/>
        <v>1.0059859862332441E-26</v>
      </c>
    </row>
    <row r="2133" spans="1:2">
      <c r="A2133">
        <v>176.09282440360403</v>
      </c>
      <c r="B2133">
        <f t="shared" si="33"/>
        <v>5.6945357716397547E-2</v>
      </c>
    </row>
    <row r="2134" spans="1:2">
      <c r="A2134">
        <v>167.00354467473517</v>
      </c>
      <c r="B2134">
        <f t="shared" si="33"/>
        <v>1.1180712939627493E-5</v>
      </c>
    </row>
    <row r="2135" spans="1:2">
      <c r="A2135">
        <v>169.23653947713319</v>
      </c>
      <c r="B2135">
        <f t="shared" si="33"/>
        <v>2.1309390446174679E-4</v>
      </c>
    </row>
    <row r="2136" spans="1:2">
      <c r="A2136">
        <v>112.45551650034031</v>
      </c>
      <c r="B2136">
        <f t="shared" si="33"/>
        <v>1.1170131813619927E-111</v>
      </c>
    </row>
    <row r="2137" spans="1:2">
      <c r="A2137">
        <v>258.51899226807291</v>
      </c>
      <c r="B2137">
        <f t="shared" si="33"/>
        <v>2.3568266706748731E-150</v>
      </c>
    </row>
    <row r="2138" spans="1:2">
      <c r="A2138">
        <v>117.57621950862813</v>
      </c>
      <c r="B2138">
        <f t="shared" si="33"/>
        <v>1.2752261325276228E-95</v>
      </c>
    </row>
    <row r="2139" spans="1:2">
      <c r="A2139">
        <v>277.98807695915457</v>
      </c>
      <c r="B2139">
        <f t="shared" si="33"/>
        <v>2.8836044577687305E-233</v>
      </c>
    </row>
    <row r="2140" spans="1:2">
      <c r="A2140">
        <v>142.776539632614</v>
      </c>
      <c r="B2140">
        <f t="shared" si="33"/>
        <v>4.9329014148852349E-35</v>
      </c>
    </row>
    <row r="2141" spans="1:2">
      <c r="A2141">
        <v>175.01972524740268</v>
      </c>
      <c r="B2141">
        <f t="shared" si="33"/>
        <v>3.3523692348590955E-2</v>
      </c>
    </row>
    <row r="2142" spans="1:2">
      <c r="A2142">
        <v>193.5695904646127</v>
      </c>
      <c r="B2142">
        <f t="shared" si="33"/>
        <v>4.7985077919649957E-6</v>
      </c>
    </row>
    <row r="2143" spans="1:2">
      <c r="A2143">
        <v>195.82687900736346</v>
      </c>
      <c r="B2143">
        <f t="shared" si="33"/>
        <v>1.2025306505027655E-7</v>
      </c>
    </row>
    <row r="2144" spans="1:2">
      <c r="A2144">
        <v>252.00966138043441</v>
      </c>
      <c r="B2144">
        <f t="shared" si="33"/>
        <v>1.0313562320104412E-126</v>
      </c>
    </row>
    <row r="2145" spans="1:2">
      <c r="A2145">
        <v>165.64060206263093</v>
      </c>
      <c r="B2145">
        <f t="shared" si="33"/>
        <v>1.4089312685765875E-6</v>
      </c>
    </row>
    <row r="2146" spans="1:2">
      <c r="A2146">
        <v>125.18694393264013</v>
      </c>
      <c r="B2146">
        <f t="shared" si="33"/>
        <v>4.3002970022340173E-74</v>
      </c>
    </row>
    <row r="2147" spans="1:2">
      <c r="A2147">
        <v>128.26360989463865</v>
      </c>
      <c r="B2147">
        <f t="shared" si="33"/>
        <v>3.4905590840722159E-66</v>
      </c>
    </row>
    <row r="2148" spans="1:2">
      <c r="A2148">
        <v>190.72357008524705</v>
      </c>
      <c r="B2148">
        <f t="shared" si="33"/>
        <v>2.2348652116462069E-4</v>
      </c>
    </row>
    <row r="2149" spans="1:2">
      <c r="A2149">
        <v>186.01232386543415</v>
      </c>
      <c r="B2149">
        <f t="shared" si="33"/>
        <v>1.7849582331782181E-2</v>
      </c>
    </row>
    <row r="2150" spans="1:2">
      <c r="A2150">
        <v>172.20002791844308</v>
      </c>
      <c r="B2150">
        <f t="shared" si="33"/>
        <v>4.5277659634599459E-3</v>
      </c>
    </row>
    <row r="2151" spans="1:2">
      <c r="A2151">
        <v>157.84294919256354</v>
      </c>
      <c r="B2151">
        <f t="shared" si="33"/>
        <v>1.9000766910865126E-13</v>
      </c>
    </row>
    <row r="2152" spans="1:2">
      <c r="A2152">
        <v>204.76367058079632</v>
      </c>
      <c r="B2152">
        <f t="shared" si="33"/>
        <v>2.1275183069800104E-16</v>
      </c>
    </row>
    <row r="2153" spans="1:2">
      <c r="A2153">
        <v>222.94159225537442</v>
      </c>
      <c r="B2153">
        <f t="shared" si="33"/>
        <v>4.2974031950275812E-46</v>
      </c>
    </row>
    <row r="2154" spans="1:2">
      <c r="A2154">
        <v>193.40794142379309</v>
      </c>
      <c r="B2154">
        <f t="shared" si="33"/>
        <v>6.1139728278630944E-6</v>
      </c>
    </row>
    <row r="2155" spans="1:2">
      <c r="A2155">
        <v>142.77143736733706</v>
      </c>
      <c r="B2155">
        <f t="shared" si="33"/>
        <v>4.8298877522305459E-35</v>
      </c>
    </row>
    <row r="2156" spans="1:2">
      <c r="A2156">
        <v>153.79975184230716</v>
      </c>
      <c r="B2156">
        <f t="shared" si="33"/>
        <v>3.6426188178805016E-18</v>
      </c>
    </row>
    <row r="2157" spans="1:2">
      <c r="A2157">
        <v>177.88679247103573</v>
      </c>
      <c r="B2157">
        <f t="shared" si="33"/>
        <v>0.10376336906897357</v>
      </c>
    </row>
    <row r="2158" spans="1:2">
      <c r="A2158">
        <v>175.46252070103947</v>
      </c>
      <c r="B2158">
        <f t="shared" si="33"/>
        <v>4.2367720734157836E-2</v>
      </c>
    </row>
    <row r="2159" spans="1:2">
      <c r="A2159">
        <v>162.29108086889028</v>
      </c>
      <c r="B2159">
        <f t="shared" si="33"/>
        <v>3.6080578566550314E-9</v>
      </c>
    </row>
    <row r="2160" spans="1:2">
      <c r="A2160">
        <v>170.37098177723237</v>
      </c>
      <c r="B2160">
        <f t="shared" si="33"/>
        <v>7.7043877035166584E-4</v>
      </c>
    </row>
    <row r="2161" spans="1:2">
      <c r="A2161">
        <v>192.54159997188253</v>
      </c>
      <c r="B2161">
        <f t="shared" si="33"/>
        <v>2.1317541954669184E-5</v>
      </c>
    </row>
    <row r="2162" spans="1:2">
      <c r="A2162">
        <v>194.78613285144093</v>
      </c>
      <c r="B2162">
        <f t="shared" si="33"/>
        <v>7.0600279639256089E-7</v>
      </c>
    </row>
    <row r="2163" spans="1:2">
      <c r="A2163">
        <v>202.85368395860132</v>
      </c>
      <c r="B2163">
        <f t="shared" si="33"/>
        <v>3.328364389336298E-14</v>
      </c>
    </row>
    <row r="2164" spans="1:2">
      <c r="A2164">
        <v>185.33320076101518</v>
      </c>
      <c r="B2164">
        <f t="shared" si="33"/>
        <v>2.7386114200306566E-2</v>
      </c>
    </row>
    <row r="2165" spans="1:2">
      <c r="A2165">
        <v>132.52145026825019</v>
      </c>
      <c r="B2165">
        <f t="shared" si="33"/>
        <v>5.4367222449917559E-56</v>
      </c>
    </row>
    <row r="2166" spans="1:2">
      <c r="A2166">
        <v>252.52058367157588</v>
      </c>
      <c r="B2166">
        <f t="shared" si="33"/>
        <v>1.7050863325205376E-128</v>
      </c>
    </row>
    <row r="2167" spans="1:2">
      <c r="A2167">
        <v>120.78542840725277</v>
      </c>
      <c r="B2167">
        <f t="shared" si="33"/>
        <v>3.3423844459404674E-86</v>
      </c>
    </row>
    <row r="2168" spans="1:2">
      <c r="A2168">
        <v>184.80389871881926</v>
      </c>
      <c r="B2168">
        <f t="shared" si="33"/>
        <v>3.6896780427803859E-2</v>
      </c>
    </row>
    <row r="2169" spans="1:2">
      <c r="A2169">
        <v>212.75984795436671</v>
      </c>
      <c r="B2169">
        <f t="shared" si="33"/>
        <v>1.6982530987962841E-27</v>
      </c>
    </row>
    <row r="2170" spans="1:2">
      <c r="A2170">
        <v>225.45190677163191</v>
      </c>
      <c r="B2170">
        <f t="shared" si="33"/>
        <v>1.9029580084479939E-51</v>
      </c>
    </row>
    <row r="2171" spans="1:2">
      <c r="A2171">
        <v>307.01486411970109</v>
      </c>
      <c r="B2171">
        <f t="shared" si="33"/>
        <v>0</v>
      </c>
    </row>
    <row r="2172" spans="1:2">
      <c r="A2172">
        <v>169.6630424700561</v>
      </c>
      <c r="B2172">
        <f t="shared" si="33"/>
        <v>3.5132057520699495E-4</v>
      </c>
    </row>
    <row r="2173" spans="1:2">
      <c r="A2173">
        <v>142.1268125338247</v>
      </c>
      <c r="B2173">
        <f t="shared" si="33"/>
        <v>3.2799480698557529E-36</v>
      </c>
    </row>
    <row r="2174" spans="1:2">
      <c r="A2174">
        <v>108.81597790983506</v>
      </c>
      <c r="B2174">
        <f t="shared" si="33"/>
        <v>7.3436352881382436E-124</v>
      </c>
    </row>
    <row r="2175" spans="1:2">
      <c r="A2175">
        <v>187.21628452993173</v>
      </c>
      <c r="B2175">
        <f t="shared" si="33"/>
        <v>7.3681164275516981E-3</v>
      </c>
    </row>
    <row r="2176" spans="1:2">
      <c r="A2176">
        <v>250.50820386211853</v>
      </c>
      <c r="B2176">
        <f t="shared" si="33"/>
        <v>1.5007696923501607E-121</v>
      </c>
    </row>
    <row r="2177" spans="1:2">
      <c r="A2177">
        <v>158.09568526463408</v>
      </c>
      <c r="B2177">
        <f t="shared" si="33"/>
        <v>3.527379215670771E-13</v>
      </c>
    </row>
    <row r="2178" spans="1:2">
      <c r="A2178">
        <v>183.67247139365645</v>
      </c>
      <c r="B2178">
        <f t="shared" ref="B2178:B2241" si="34">_xlfn.NORM.DIST(A2178,180,3,FALSE)</f>
        <v>6.2860885375693967E-2</v>
      </c>
    </row>
    <row r="2179" spans="1:2">
      <c r="A2179">
        <v>150.54392679274315</v>
      </c>
      <c r="B2179">
        <f t="shared" si="34"/>
        <v>1.5464686926343987E-22</v>
      </c>
    </row>
    <row r="2180" spans="1:2">
      <c r="A2180">
        <v>177.08991140323633</v>
      </c>
      <c r="B2180">
        <f t="shared" si="34"/>
        <v>8.3073504343267796E-2</v>
      </c>
    </row>
    <row r="2181" spans="1:2">
      <c r="A2181">
        <v>195.82687900736346</v>
      </c>
      <c r="B2181">
        <f t="shared" si="34"/>
        <v>1.2025306505027655E-7</v>
      </c>
    </row>
    <row r="2182" spans="1:2">
      <c r="A2182">
        <v>138.78564050144632</v>
      </c>
      <c r="B2182">
        <f t="shared" si="34"/>
        <v>1.3813410642604374E-42</v>
      </c>
    </row>
    <row r="2183" spans="1:2">
      <c r="A2183">
        <v>143.82285189611139</v>
      </c>
      <c r="B2183">
        <f t="shared" si="34"/>
        <v>3.5163426073804309E-33</v>
      </c>
    </row>
    <row r="2184" spans="1:2">
      <c r="A2184">
        <v>207.0542398084217</v>
      </c>
      <c r="B2184">
        <f t="shared" si="34"/>
        <v>2.9115426986500199E-19</v>
      </c>
    </row>
    <row r="2185" spans="1:2">
      <c r="A2185">
        <v>163.12576508396887</v>
      </c>
      <c r="B2185">
        <f t="shared" si="34"/>
        <v>1.79364869450801E-8</v>
      </c>
    </row>
    <row r="2186" spans="1:2">
      <c r="A2186">
        <v>187.20051389180298</v>
      </c>
      <c r="B2186">
        <f t="shared" si="34"/>
        <v>7.461775055405794E-3</v>
      </c>
    </row>
    <row r="2187" spans="1:2">
      <c r="A2187">
        <v>230.44122644903837</v>
      </c>
      <c r="B2187">
        <f t="shared" si="34"/>
        <v>5.4430931813993503E-63</v>
      </c>
    </row>
    <row r="2188" spans="1:2">
      <c r="A2188">
        <v>212.28655486964271</v>
      </c>
      <c r="B2188">
        <f t="shared" si="34"/>
        <v>9.3927129400728221E-27</v>
      </c>
    </row>
    <row r="2189" spans="1:2">
      <c r="A2189">
        <v>181.33638764054922</v>
      </c>
      <c r="B2189">
        <f t="shared" si="34"/>
        <v>0.12042004633161892</v>
      </c>
    </row>
    <row r="2190" spans="1:2">
      <c r="A2190">
        <v>131.78231756653986</v>
      </c>
      <c r="B2190">
        <f t="shared" si="34"/>
        <v>1.0684339355110738E-57</v>
      </c>
    </row>
    <row r="2191" spans="1:2">
      <c r="A2191">
        <v>190.14191184367519</v>
      </c>
      <c r="B2191">
        <f t="shared" si="34"/>
        <v>4.3860775736895269E-4</v>
      </c>
    </row>
    <row r="2192" spans="1:2">
      <c r="A2192">
        <v>200.94549472531071</v>
      </c>
      <c r="B2192">
        <f t="shared" si="34"/>
        <v>3.4572871557374577E-12</v>
      </c>
    </row>
    <row r="2193" spans="1:2">
      <c r="A2193">
        <v>191.4105785087304</v>
      </c>
      <c r="B2193">
        <f t="shared" si="34"/>
        <v>9.6019766831164692E-5</v>
      </c>
    </row>
    <row r="2194" spans="1:2">
      <c r="A2194">
        <v>189.40277914196486</v>
      </c>
      <c r="B2194">
        <f t="shared" si="34"/>
        <v>9.7864382256343052E-4</v>
      </c>
    </row>
    <row r="2195" spans="1:2">
      <c r="A2195">
        <v>263.36892733495915</v>
      </c>
      <c r="B2195">
        <f t="shared" si="34"/>
        <v>2.6837532575798386E-169</v>
      </c>
    </row>
    <row r="2196" spans="1:2">
      <c r="A2196">
        <v>166.38193801525631</v>
      </c>
      <c r="B2196">
        <f t="shared" si="34"/>
        <v>4.4597485722953242E-6</v>
      </c>
    </row>
    <row r="2197" spans="1:2">
      <c r="A2197">
        <v>127.54047975220601</v>
      </c>
      <c r="B2197">
        <f t="shared" si="34"/>
        <v>5.3083250676962937E-68</v>
      </c>
    </row>
    <row r="2198" spans="1:2">
      <c r="A2198">
        <v>200.3273089027789</v>
      </c>
      <c r="B2198">
        <f t="shared" si="34"/>
        <v>1.4266915078013049E-11</v>
      </c>
    </row>
    <row r="2199" spans="1:2">
      <c r="A2199">
        <v>126.77305267032352</v>
      </c>
      <c r="B2199">
        <f t="shared" si="34"/>
        <v>5.8621775501101456E-70</v>
      </c>
    </row>
    <row r="2200" spans="1:2">
      <c r="A2200">
        <v>133.94718553143321</v>
      </c>
      <c r="B2200">
        <f t="shared" si="34"/>
        <v>8.9693029968370232E-53</v>
      </c>
    </row>
    <row r="2201" spans="1:2">
      <c r="A2201">
        <v>175.36459199589444</v>
      </c>
      <c r="B2201">
        <f t="shared" si="34"/>
        <v>4.0305253721226723E-2</v>
      </c>
    </row>
    <row r="2202" spans="1:2">
      <c r="A2202">
        <v>131.86766454935423</v>
      </c>
      <c r="B2202">
        <f t="shared" si="34"/>
        <v>1.6871445465283913E-57</v>
      </c>
    </row>
    <row r="2203" spans="1:2">
      <c r="A2203">
        <v>218.56025386994588</v>
      </c>
      <c r="B2203">
        <f t="shared" si="34"/>
        <v>1.7734397721232716E-37</v>
      </c>
    </row>
    <row r="2204" spans="1:2">
      <c r="A2204">
        <v>124.7048958245432</v>
      </c>
      <c r="B2204">
        <f t="shared" si="34"/>
        <v>2.2535867410073358E-75</v>
      </c>
    </row>
    <row r="2205" spans="1:2">
      <c r="A2205">
        <v>266.88717116456246</v>
      </c>
      <c r="B2205">
        <f t="shared" si="34"/>
        <v>9.469515933872316E-184</v>
      </c>
    </row>
    <row r="2206" spans="1:2">
      <c r="A2206">
        <v>62.289812376257032</v>
      </c>
      <c r="B2206">
        <f t="shared" si="34"/>
        <v>0</v>
      </c>
    </row>
    <row r="2207" spans="1:2">
      <c r="A2207">
        <v>125.49864595683175</v>
      </c>
      <c r="B2207">
        <f t="shared" si="34"/>
        <v>2.8550018534904309E-73</v>
      </c>
    </row>
    <row r="2208" spans="1:2">
      <c r="A2208">
        <v>254.20015663228696</v>
      </c>
      <c r="B2208">
        <f t="shared" si="34"/>
        <v>1.9322234817599392E-134</v>
      </c>
    </row>
    <row r="2209" spans="1:2">
      <c r="A2209">
        <v>156.35853787869564</v>
      </c>
      <c r="B2209">
        <f t="shared" si="34"/>
        <v>4.3500396020492832E-15</v>
      </c>
    </row>
    <row r="2210" spans="1:2">
      <c r="A2210">
        <v>182.98436134471558</v>
      </c>
      <c r="B2210">
        <f t="shared" si="34"/>
        <v>8.1077359554001374E-2</v>
      </c>
    </row>
    <row r="2211" spans="1:2">
      <c r="A2211">
        <v>164.1321869098465</v>
      </c>
      <c r="B2211">
        <f t="shared" si="34"/>
        <v>1.118905319917498E-7</v>
      </c>
    </row>
    <row r="2212" spans="1:2">
      <c r="A2212">
        <v>111.55403899436351</v>
      </c>
      <c r="B2212">
        <f t="shared" si="34"/>
        <v>1.230879285532343E-114</v>
      </c>
    </row>
    <row r="2213" spans="1:2">
      <c r="A2213">
        <v>201.05594717249915</v>
      </c>
      <c r="B2213">
        <f t="shared" si="34"/>
        <v>2.6718015905533992E-12</v>
      </c>
    </row>
    <row r="2214" spans="1:2">
      <c r="A2214">
        <v>211.60772166665993</v>
      </c>
      <c r="B2214">
        <f t="shared" si="34"/>
        <v>1.0454067094699783E-25</v>
      </c>
    </row>
    <row r="2215" spans="1:2">
      <c r="A2215">
        <v>269.84439773485065</v>
      </c>
      <c r="B2215">
        <f t="shared" si="34"/>
        <v>2.3251974071497613E-196</v>
      </c>
    </row>
    <row r="2216" spans="1:2">
      <c r="A2216">
        <v>99.19542480900418</v>
      </c>
      <c r="B2216">
        <f t="shared" si="34"/>
        <v>3.8581219784384497E-159</v>
      </c>
    </row>
    <row r="2217" spans="1:2">
      <c r="A2217">
        <v>189.62113290370326</v>
      </c>
      <c r="B2217">
        <f t="shared" si="34"/>
        <v>7.7696333476639536E-4</v>
      </c>
    </row>
    <row r="2218" spans="1:2">
      <c r="A2218">
        <v>200.32307634181052</v>
      </c>
      <c r="B2218">
        <f t="shared" si="34"/>
        <v>1.4403941002766034E-11</v>
      </c>
    </row>
    <row r="2219" spans="1:2">
      <c r="A2219">
        <v>234.92449417943135</v>
      </c>
      <c r="B2219">
        <f t="shared" si="34"/>
        <v>2.179941918979528E-74</v>
      </c>
    </row>
    <row r="2220" spans="1:2">
      <c r="A2220">
        <v>162.43603158698534</v>
      </c>
      <c r="B2220">
        <f t="shared" si="34"/>
        <v>4.7932839922661374E-9</v>
      </c>
    </row>
    <row r="2221" spans="1:2">
      <c r="A2221">
        <v>197.18361772873322</v>
      </c>
      <c r="B2221">
        <f t="shared" si="34"/>
        <v>9.9886843793293616E-9</v>
      </c>
    </row>
    <row r="2222" spans="1:2">
      <c r="A2222">
        <v>186.58238604955841</v>
      </c>
      <c r="B2222">
        <f t="shared" si="34"/>
        <v>1.1978389100594299E-2</v>
      </c>
    </row>
    <row r="2223" spans="1:2">
      <c r="A2223">
        <v>249.55663138796808</v>
      </c>
      <c r="B2223">
        <f t="shared" si="34"/>
        <v>2.4664246541699674E-118</v>
      </c>
    </row>
    <row r="2224" spans="1:2">
      <c r="A2224">
        <v>122.16454751949641</v>
      </c>
      <c r="B2224">
        <f t="shared" si="34"/>
        <v>2.6233471660914342E-82</v>
      </c>
    </row>
    <row r="2225" spans="1:2">
      <c r="A2225">
        <v>111.11941876122728</v>
      </c>
      <c r="B2225">
        <f t="shared" si="34"/>
        <v>4.4685837885319816E-116</v>
      </c>
    </row>
    <row r="2226" spans="1:2">
      <c r="A2226">
        <v>162.81232365116011</v>
      </c>
      <c r="B2226">
        <f t="shared" si="34"/>
        <v>9.911571260741393E-9</v>
      </c>
    </row>
    <row r="2227" spans="1:2">
      <c r="A2227">
        <v>197.38608489176841</v>
      </c>
      <c r="B2227">
        <f t="shared" si="34"/>
        <v>6.7707157181919312E-9</v>
      </c>
    </row>
    <row r="2228" spans="1:2">
      <c r="A2228">
        <v>149.38385720568476</v>
      </c>
      <c r="B2228">
        <f t="shared" si="34"/>
        <v>3.2206765046486945E-24</v>
      </c>
    </row>
    <row r="2229" spans="1:2">
      <c r="A2229">
        <v>152.20639556871902</v>
      </c>
      <c r="B2229">
        <f t="shared" si="34"/>
        <v>3.0597965021922924E-20</v>
      </c>
    </row>
    <row r="2230" spans="1:2">
      <c r="A2230">
        <v>129.16914602072211</v>
      </c>
      <c r="B2230">
        <f t="shared" si="34"/>
        <v>6.0787542495590433E-64</v>
      </c>
    </row>
    <row r="2231" spans="1:2">
      <c r="A2231">
        <v>98.335229267540853</v>
      </c>
      <c r="B2231">
        <f t="shared" si="34"/>
        <v>1.6384432166718758E-162</v>
      </c>
    </row>
    <row r="2232" spans="1:2">
      <c r="A2232">
        <v>192.21609863932827</v>
      </c>
      <c r="B2232">
        <f t="shared" si="34"/>
        <v>3.3355872676320918E-5</v>
      </c>
    </row>
    <row r="2233" spans="1:2">
      <c r="A2233">
        <v>201.93858108512359</v>
      </c>
      <c r="B2233">
        <f t="shared" si="34"/>
        <v>3.2449243987886952E-13</v>
      </c>
    </row>
    <row r="2234" spans="1:2">
      <c r="A2234">
        <v>217.67303951462964</v>
      </c>
      <c r="B2234">
        <f t="shared" si="34"/>
        <v>7.5977417609507217E-36</v>
      </c>
    </row>
    <row r="2235" spans="1:2">
      <c r="A2235">
        <v>226.80864549300168</v>
      </c>
      <c r="B2235">
        <f t="shared" si="34"/>
        <v>1.8168123032528353E-54</v>
      </c>
    </row>
    <row r="2236" spans="1:2">
      <c r="A2236">
        <v>122.92988731103833</v>
      </c>
      <c r="B2236">
        <f t="shared" si="34"/>
        <v>3.4727142338718093E-80</v>
      </c>
    </row>
    <row r="2237" spans="1:2">
      <c r="A2237">
        <v>202.49194494652329</v>
      </c>
      <c r="B2237">
        <f t="shared" si="34"/>
        <v>8.2794331762171017E-14</v>
      </c>
    </row>
    <row r="2238" spans="1:2">
      <c r="A2238">
        <v>187.2517684657214</v>
      </c>
      <c r="B2238">
        <f t="shared" si="34"/>
        <v>7.1609367046346325E-3</v>
      </c>
    </row>
    <row r="2239" spans="1:2">
      <c r="A2239">
        <v>124.43725881865248</v>
      </c>
      <c r="B2239">
        <f t="shared" si="34"/>
        <v>4.3353120957226314E-76</v>
      </c>
    </row>
    <row r="2240" spans="1:2">
      <c r="A2240">
        <v>255.79902103316272</v>
      </c>
      <c r="B2240">
        <f t="shared" si="34"/>
        <v>3.1594090419856595E-140</v>
      </c>
    </row>
    <row r="2241" spans="1:2">
      <c r="A2241">
        <v>201.86581582463987</v>
      </c>
      <c r="B2241">
        <f t="shared" si="34"/>
        <v>3.8735521742893263E-13</v>
      </c>
    </row>
    <row r="2242" spans="1:2">
      <c r="A2242">
        <v>171.52432565097115</v>
      </c>
      <c r="B2242">
        <f t="shared" ref="B2242:B2305" si="35">_xlfn.NORM.DIST(A2242,180,3,FALSE)</f>
        <v>2.4577761077811964E-3</v>
      </c>
    </row>
    <row r="2243" spans="1:2">
      <c r="A2243">
        <v>217.1522605746577</v>
      </c>
      <c r="B2243">
        <f t="shared" si="35"/>
        <v>6.6201880570820444E-35</v>
      </c>
    </row>
    <row r="2244" spans="1:2">
      <c r="A2244">
        <v>206.82098511286313</v>
      </c>
      <c r="B2244">
        <f t="shared" si="35"/>
        <v>5.8522737138647269E-19</v>
      </c>
    </row>
    <row r="2245" spans="1:2">
      <c r="A2245">
        <v>105.92322541895555</v>
      </c>
      <c r="B2245">
        <f t="shared" si="35"/>
        <v>5.3390315968088025E-134</v>
      </c>
    </row>
    <row r="2246" spans="1:2">
      <c r="A2246">
        <v>78.585519986227155</v>
      </c>
      <c r="B2246">
        <f t="shared" si="35"/>
        <v>9.4457914183723004E-250</v>
      </c>
    </row>
    <row r="2247" spans="1:2">
      <c r="A2247">
        <v>206.74932147783693</v>
      </c>
      <c r="B2247">
        <f t="shared" si="35"/>
        <v>7.2435427430511001E-19</v>
      </c>
    </row>
    <row r="2248" spans="1:2">
      <c r="A2248">
        <v>166.0946456919919</v>
      </c>
      <c r="B2248">
        <f t="shared" si="35"/>
        <v>2.874273145259035E-6</v>
      </c>
    </row>
    <row r="2249" spans="1:2">
      <c r="A2249">
        <v>212.0247158924758</v>
      </c>
      <c r="B2249">
        <f t="shared" si="35"/>
        <v>2.3937472874397763E-26</v>
      </c>
    </row>
    <row r="2250" spans="1:2">
      <c r="A2250">
        <v>134.33878439143882</v>
      </c>
      <c r="B2250">
        <f t="shared" si="35"/>
        <v>6.596285874142604E-52</v>
      </c>
    </row>
    <row r="2251" spans="1:2">
      <c r="A2251">
        <v>205.023016405612</v>
      </c>
      <c r="B2251">
        <f t="shared" si="35"/>
        <v>1.0383413174992319E-16</v>
      </c>
    </row>
    <row r="2252" spans="1:2">
      <c r="A2252">
        <v>146.90375041907828</v>
      </c>
      <c r="B2252">
        <f t="shared" si="35"/>
        <v>4.9599813778154589E-28</v>
      </c>
    </row>
    <row r="2253" spans="1:2">
      <c r="A2253">
        <v>243.13960511761252</v>
      </c>
      <c r="B2253">
        <f t="shared" si="35"/>
        <v>8.6492249287739085E-98</v>
      </c>
    </row>
    <row r="2254" spans="1:2">
      <c r="A2254">
        <v>209.63598603855644</v>
      </c>
      <c r="B2254">
        <f t="shared" si="35"/>
        <v>8.5670610137432017E-23</v>
      </c>
    </row>
    <row r="2255" spans="1:2">
      <c r="A2255">
        <v>148.21717786588124</v>
      </c>
      <c r="B2255">
        <f t="shared" si="35"/>
        <v>5.6425739121251215E-26</v>
      </c>
    </row>
    <row r="2256" spans="1:2">
      <c r="A2256">
        <v>165.63654344252427</v>
      </c>
      <c r="B2256">
        <f t="shared" si="35"/>
        <v>1.3998359538763968E-6</v>
      </c>
    </row>
    <row r="2257" spans="1:2">
      <c r="A2257">
        <v>203.31184418835619</v>
      </c>
      <c r="B2257">
        <f t="shared" si="35"/>
        <v>1.0277930599880963E-14</v>
      </c>
    </row>
    <row r="2258" spans="1:2">
      <c r="A2258">
        <v>181.37540837386041</v>
      </c>
      <c r="B2258">
        <f t="shared" si="35"/>
        <v>0.11971421193972274</v>
      </c>
    </row>
    <row r="2259" spans="1:2">
      <c r="A2259">
        <v>172.37362089843373</v>
      </c>
      <c r="B2259">
        <f t="shared" si="35"/>
        <v>5.2540605919354812E-3</v>
      </c>
    </row>
    <row r="2260" spans="1:2">
      <c r="A2260">
        <v>151.41548647050513</v>
      </c>
      <c r="B2260">
        <f t="shared" si="35"/>
        <v>2.5695046745044893E-21</v>
      </c>
    </row>
    <row r="2261" spans="1:2">
      <c r="A2261">
        <v>183.33612774738867</v>
      </c>
      <c r="B2261">
        <f t="shared" si="35"/>
        <v>7.1656588536869709E-2</v>
      </c>
    </row>
    <row r="2262" spans="1:2">
      <c r="A2262">
        <v>246.89359679512563</v>
      </c>
      <c r="B2262">
        <f t="shared" si="35"/>
        <v>1.4431369660802097E-109</v>
      </c>
    </row>
    <row r="2263" spans="1:2">
      <c r="A2263">
        <v>204.55755065966514</v>
      </c>
      <c r="B2263">
        <f t="shared" si="35"/>
        <v>3.7424435541581277E-16</v>
      </c>
    </row>
    <row r="2264" spans="1:2">
      <c r="A2264">
        <v>179.05387767284992</v>
      </c>
      <c r="B2264">
        <f t="shared" si="35"/>
        <v>0.12652931782529342</v>
      </c>
    </row>
    <row r="2265" spans="1:2">
      <c r="A2265">
        <v>171.63112534006359</v>
      </c>
      <c r="B2265">
        <f t="shared" si="35"/>
        <v>2.7161106611033876E-3</v>
      </c>
    </row>
    <row r="2266" spans="1:2">
      <c r="A2266">
        <v>192.12779466186475</v>
      </c>
      <c r="B2266">
        <f t="shared" si="35"/>
        <v>3.7587048993692795E-5</v>
      </c>
    </row>
    <row r="2267" spans="1:2">
      <c r="A2267">
        <v>168.96113311275258</v>
      </c>
      <c r="B2267">
        <f t="shared" si="35"/>
        <v>1.5265028961144442E-4</v>
      </c>
    </row>
    <row r="2268" spans="1:2">
      <c r="A2268">
        <v>221.79021971140173</v>
      </c>
      <c r="B2268">
        <f t="shared" si="35"/>
        <v>9.7057944574863268E-44</v>
      </c>
    </row>
    <row r="2269" spans="1:2">
      <c r="A2269">
        <v>171.33438222997938</v>
      </c>
      <c r="B2269">
        <f t="shared" si="35"/>
        <v>2.0510973414306628E-3</v>
      </c>
    </row>
    <row r="2270" spans="1:2">
      <c r="A2270">
        <v>221.13330305699492</v>
      </c>
      <c r="B2270">
        <f t="shared" si="35"/>
        <v>2.0014611869649924E-42</v>
      </c>
    </row>
    <row r="2271" spans="1:2">
      <c r="A2271">
        <v>190.38473328662803</v>
      </c>
      <c r="B2271">
        <f t="shared" si="35"/>
        <v>3.3251980897312653E-4</v>
      </c>
    </row>
    <row r="2272" spans="1:2">
      <c r="A2272">
        <v>102.51143339672126</v>
      </c>
      <c r="B2272">
        <f t="shared" si="35"/>
        <v>1.7820496433505892E-146</v>
      </c>
    </row>
    <row r="2273" spans="1:2">
      <c r="A2273">
        <v>139.24901895705261</v>
      </c>
      <c r="B2273">
        <f t="shared" si="35"/>
        <v>1.1394250245424887E-41</v>
      </c>
    </row>
    <row r="2274" spans="1:2">
      <c r="A2274">
        <v>280.66491086035967</v>
      </c>
      <c r="B2274">
        <f t="shared" si="35"/>
        <v>4.2646775788463142E-246</v>
      </c>
    </row>
    <row r="2275" spans="1:2">
      <c r="A2275">
        <v>186.85785039422626</v>
      </c>
      <c r="B2275">
        <f t="shared" si="35"/>
        <v>9.7514935263226903E-3</v>
      </c>
    </row>
    <row r="2276" spans="1:2">
      <c r="A2276">
        <v>144.81448874874332</v>
      </c>
      <c r="B2276">
        <f t="shared" si="35"/>
        <v>1.7926356178933673E-31</v>
      </c>
    </row>
    <row r="2277" spans="1:2">
      <c r="A2277">
        <v>153.78189391383785</v>
      </c>
      <c r="B2277">
        <f t="shared" si="35"/>
        <v>3.4580272069609749E-18</v>
      </c>
    </row>
    <row r="2278" spans="1:2">
      <c r="A2278">
        <v>48.543382035568357</v>
      </c>
      <c r="B2278">
        <f t="shared" si="35"/>
        <v>0</v>
      </c>
    </row>
    <row r="2279" spans="1:2">
      <c r="A2279">
        <v>259.28062132123159</v>
      </c>
      <c r="B2279">
        <f t="shared" si="35"/>
        <v>2.9687461130768615E-153</v>
      </c>
    </row>
    <row r="2280" spans="1:2">
      <c r="A2280">
        <v>181.18024672701722</v>
      </c>
      <c r="B2280">
        <f t="shared" si="35"/>
        <v>0.12307778446482272</v>
      </c>
    </row>
    <row r="2281" spans="1:2">
      <c r="A2281">
        <v>207.27902938204352</v>
      </c>
      <c r="B2281">
        <f t="shared" si="35"/>
        <v>1.477205885170538E-19</v>
      </c>
    </row>
    <row r="2282" spans="1:2">
      <c r="A2282">
        <v>230.54315579400281</v>
      </c>
      <c r="B2282">
        <f t="shared" si="35"/>
        <v>3.0725230302579681E-63</v>
      </c>
    </row>
    <row r="2283" spans="1:2">
      <c r="A2283">
        <v>180.06830077836639</v>
      </c>
      <c r="B2283">
        <f t="shared" si="35"/>
        <v>0.13294630044621364</v>
      </c>
    </row>
    <row r="2284" spans="1:2">
      <c r="A2284">
        <v>124.96395174792269</v>
      </c>
      <c r="B2284">
        <f t="shared" si="35"/>
        <v>1.1027680600883349E-74</v>
      </c>
    </row>
    <row r="2285" spans="1:2">
      <c r="A2285">
        <v>162.60150732676266</v>
      </c>
      <c r="B2285">
        <f t="shared" si="35"/>
        <v>6.6103001012114795E-9</v>
      </c>
    </row>
    <row r="2286" spans="1:2">
      <c r="A2286">
        <v>206.7538439402415</v>
      </c>
      <c r="B2286">
        <f t="shared" si="35"/>
        <v>7.1468225355131952E-19</v>
      </c>
    </row>
    <row r="2287" spans="1:2">
      <c r="A2287">
        <v>226.00005240718019</v>
      </c>
      <c r="B2287">
        <f t="shared" si="35"/>
        <v>1.174744408423794E-52</v>
      </c>
    </row>
    <row r="2288" spans="1:2">
      <c r="A2288">
        <v>128.1394161193748</v>
      </c>
      <c r="B2288">
        <f t="shared" si="35"/>
        <v>1.7079240457198992E-66</v>
      </c>
    </row>
    <row r="2289" spans="1:2">
      <c r="A2289">
        <v>175.18438926315866</v>
      </c>
      <c r="B2289">
        <f t="shared" si="35"/>
        <v>3.6666560885419704E-2</v>
      </c>
    </row>
    <row r="2290" spans="1:2">
      <c r="A2290">
        <v>251.47438736865297</v>
      </c>
      <c r="B2290">
        <f t="shared" si="35"/>
        <v>7.3532220806122567E-125</v>
      </c>
    </row>
    <row r="2291" spans="1:2">
      <c r="A2291">
        <v>236.43244548991788</v>
      </c>
      <c r="B2291">
        <f t="shared" si="35"/>
        <v>1.9361527346980256E-78</v>
      </c>
    </row>
    <row r="2292" spans="1:2">
      <c r="A2292">
        <v>136.8801763416559</v>
      </c>
      <c r="B2292">
        <f t="shared" si="35"/>
        <v>1.8328145137806625E-46</v>
      </c>
    </row>
    <row r="2293" spans="1:2">
      <c r="A2293">
        <v>224.71381771509186</v>
      </c>
      <c r="B2293">
        <f t="shared" si="35"/>
        <v>7.6757440675991717E-50</v>
      </c>
    </row>
    <row r="2294" spans="1:2">
      <c r="A2294">
        <v>148.31667203878169</v>
      </c>
      <c r="B2294">
        <f t="shared" si="35"/>
        <v>8.0136517589890331E-26</v>
      </c>
    </row>
    <row r="2295" spans="1:2">
      <c r="A2295">
        <v>129.97066551150056</v>
      </c>
      <c r="B2295">
        <f t="shared" si="35"/>
        <v>5.4239203624030408E-62</v>
      </c>
    </row>
    <row r="2296" spans="1:2">
      <c r="A2296">
        <v>215.09152520564385</v>
      </c>
      <c r="B2296">
        <f t="shared" si="35"/>
        <v>2.5873515082085901E-31</v>
      </c>
    </row>
    <row r="2297" spans="1:2">
      <c r="A2297">
        <v>165.39279431497562</v>
      </c>
      <c r="B2297">
        <f t="shared" si="35"/>
        <v>9.4558207091018377E-7</v>
      </c>
    </row>
    <row r="2298" spans="1:2">
      <c r="A2298">
        <v>90.43042882665759</v>
      </c>
      <c r="B2298">
        <f t="shared" si="35"/>
        <v>3.5985747263383941E-195</v>
      </c>
    </row>
    <row r="2299" spans="1:2">
      <c r="A2299">
        <v>195.83917082825792</v>
      </c>
      <c r="B2299">
        <f t="shared" si="35"/>
        <v>1.1768061698027952E-7</v>
      </c>
    </row>
    <row r="2300" spans="1:2">
      <c r="A2300">
        <v>133.03063315077452</v>
      </c>
      <c r="B2300">
        <f t="shared" si="35"/>
        <v>7.864256965669731E-55</v>
      </c>
    </row>
    <row r="2301" spans="1:2">
      <c r="A2301">
        <v>158.02721054540598</v>
      </c>
      <c r="B2301">
        <f t="shared" si="35"/>
        <v>2.9851202494615891E-13</v>
      </c>
    </row>
    <row r="2302" spans="1:2">
      <c r="A2302">
        <v>204.97460286576825</v>
      </c>
      <c r="B2302">
        <f t="shared" si="35"/>
        <v>1.1877968501527379E-16</v>
      </c>
    </row>
    <row r="2303" spans="1:2">
      <c r="A2303">
        <v>221.17644039070001</v>
      </c>
      <c r="B2303">
        <f t="shared" si="35"/>
        <v>1.6431591192863166E-42</v>
      </c>
    </row>
    <row r="2304" spans="1:2">
      <c r="A2304">
        <v>195.21391141068307</v>
      </c>
      <c r="B2304">
        <f t="shared" si="35"/>
        <v>3.4607443468472864E-7</v>
      </c>
    </row>
    <row r="2305" spans="1:2">
      <c r="A2305">
        <v>158.44594417983899</v>
      </c>
      <c r="B2305">
        <f t="shared" si="35"/>
        <v>8.2169915306497785E-13</v>
      </c>
    </row>
    <row r="2306" spans="1:2">
      <c r="A2306">
        <v>148.74613202635373</v>
      </c>
      <c r="B2306">
        <f t="shared" ref="B2306:B2369" si="36">_xlfn.NORM.DIST(A2306,180,3,FALSE)</f>
        <v>3.5972619460062029E-25</v>
      </c>
    </row>
    <row r="2307" spans="1:2">
      <c r="A2307">
        <v>196.0931824666477</v>
      </c>
      <c r="B2307">
        <f t="shared" si="36"/>
        <v>7.4989843699625985E-8</v>
      </c>
    </row>
    <row r="2308" spans="1:2">
      <c r="A2308">
        <v>155.53440607589437</v>
      </c>
      <c r="B2308">
        <f t="shared" si="36"/>
        <v>4.8075310770320702E-16</v>
      </c>
    </row>
    <row r="2309" spans="1:2">
      <c r="A2309">
        <v>227.71371777678723</v>
      </c>
      <c r="B2309">
        <f t="shared" si="36"/>
        <v>1.5675277779081383E-56</v>
      </c>
    </row>
    <row r="2310" spans="1:2">
      <c r="A2310">
        <v>180.68863187152601</v>
      </c>
      <c r="B2310">
        <f t="shared" si="36"/>
        <v>0.12952309991724231</v>
      </c>
    </row>
    <row r="2311" spans="1:2">
      <c r="A2311">
        <v>173.03192907973425</v>
      </c>
      <c r="B2311">
        <f t="shared" si="36"/>
        <v>8.9599023327253877E-3</v>
      </c>
    </row>
    <row r="2312" spans="1:2">
      <c r="A2312">
        <v>161.96749288581486</v>
      </c>
      <c r="B2312">
        <f t="shared" si="36"/>
        <v>1.8976989636228138E-9</v>
      </c>
    </row>
    <row r="2313" spans="1:2">
      <c r="A2313">
        <v>236.20991714749835</v>
      </c>
      <c r="B2313">
        <f t="shared" si="36"/>
        <v>7.79330477018559E-78</v>
      </c>
    </row>
    <row r="2314" spans="1:2">
      <c r="A2314">
        <v>208.85876028813072</v>
      </c>
      <c r="B2314">
        <f t="shared" si="36"/>
        <v>1.0709128208084795E-21</v>
      </c>
    </row>
    <row r="2315" spans="1:2">
      <c r="A2315">
        <v>146.0174057680706</v>
      </c>
      <c r="B2315">
        <f t="shared" si="36"/>
        <v>1.8238195309666901E-29</v>
      </c>
    </row>
    <row r="2316" spans="1:2">
      <c r="A2316">
        <v>166.10270495191799</v>
      </c>
      <c r="B2316">
        <f t="shared" si="36"/>
        <v>2.9102764849428147E-6</v>
      </c>
    </row>
    <row r="2317" spans="1:2">
      <c r="A2317">
        <v>129.64145344056305</v>
      </c>
      <c r="B2317">
        <f t="shared" si="36"/>
        <v>8.6482227544469752E-63</v>
      </c>
    </row>
    <row r="2318" spans="1:2">
      <c r="A2318">
        <v>170.12856619629019</v>
      </c>
      <c r="B2318">
        <f t="shared" si="36"/>
        <v>5.9249190895605745E-4</v>
      </c>
    </row>
    <row r="2319" spans="1:2">
      <c r="A2319">
        <v>78.669939284445718</v>
      </c>
      <c r="B2319">
        <f t="shared" si="36"/>
        <v>2.4445185420138608E-249</v>
      </c>
    </row>
    <row r="2320" spans="1:2">
      <c r="A2320">
        <v>152.42341578385094</v>
      </c>
      <c r="B2320">
        <f t="shared" si="36"/>
        <v>5.9651188550972873E-20</v>
      </c>
    </row>
    <row r="2321" spans="1:2">
      <c r="A2321">
        <v>111.26483332162024</v>
      </c>
      <c r="B2321">
        <f t="shared" si="36"/>
        <v>1.3582908600363959E-115</v>
      </c>
    </row>
    <row r="2322" spans="1:2">
      <c r="A2322">
        <v>251.18402209016494</v>
      </c>
      <c r="B2322">
        <f t="shared" si="36"/>
        <v>7.3436352881382436E-124</v>
      </c>
    </row>
    <row r="2323" spans="1:2">
      <c r="A2323">
        <v>134.37948655307991</v>
      </c>
      <c r="B2323">
        <f t="shared" si="36"/>
        <v>8.108523871868697E-52</v>
      </c>
    </row>
    <row r="2324" spans="1:2">
      <c r="A2324">
        <v>170.78762812132481</v>
      </c>
      <c r="B2324">
        <f t="shared" si="36"/>
        <v>1.1916357249376803E-3</v>
      </c>
    </row>
    <row r="2325" spans="1:2">
      <c r="A2325">
        <v>123.30768686268129</v>
      </c>
      <c r="B2325">
        <f t="shared" si="36"/>
        <v>3.7814044070674286E-79</v>
      </c>
    </row>
    <row r="2326" spans="1:2">
      <c r="A2326">
        <v>183.47301920555765</v>
      </c>
      <c r="B2326">
        <f t="shared" si="36"/>
        <v>6.8040355359855212E-2</v>
      </c>
    </row>
    <row r="2327" spans="1:2">
      <c r="A2327">
        <v>244.03064617188647</v>
      </c>
      <c r="B2327">
        <f t="shared" si="36"/>
        <v>1.5958753771054488E-100</v>
      </c>
    </row>
    <row r="2328" spans="1:2">
      <c r="A2328">
        <v>168.81334136058285</v>
      </c>
      <c r="B2328">
        <f t="shared" si="36"/>
        <v>1.2718764819709676E-4</v>
      </c>
    </row>
    <row r="2329" spans="1:2">
      <c r="A2329">
        <v>202.92702902195742</v>
      </c>
      <c r="B2329">
        <f t="shared" si="36"/>
        <v>2.7619505725102242E-14</v>
      </c>
    </row>
    <row r="2330" spans="1:2">
      <c r="A2330">
        <v>247.65719717805041</v>
      </c>
      <c r="B2330">
        <f t="shared" si="36"/>
        <v>4.790467124171631E-112</v>
      </c>
    </row>
    <row r="2331" spans="1:2">
      <c r="A2331">
        <v>151.83451000637433</v>
      </c>
      <c r="B2331">
        <f t="shared" si="36"/>
        <v>9.6292112884506162E-21</v>
      </c>
    </row>
    <row r="2332" spans="1:2">
      <c r="A2332">
        <v>312.34162906883284</v>
      </c>
      <c r="B2332">
        <f t="shared" si="36"/>
        <v>0</v>
      </c>
    </row>
    <row r="2333" spans="1:2">
      <c r="A2333">
        <v>179.35821620056231</v>
      </c>
      <c r="B2333">
        <f t="shared" si="36"/>
        <v>0.12997236836426818</v>
      </c>
    </row>
    <row r="2334" spans="1:2">
      <c r="A2334">
        <v>123.25701209163526</v>
      </c>
      <c r="B2334">
        <f t="shared" si="36"/>
        <v>2.7476473529371295E-79</v>
      </c>
    </row>
    <row r="2335" spans="1:2">
      <c r="A2335">
        <v>162.75034272410267</v>
      </c>
      <c r="B2335">
        <f t="shared" si="36"/>
        <v>8.8032581423649061E-9</v>
      </c>
    </row>
    <row r="2336" spans="1:2">
      <c r="A2336">
        <v>89.314888100198004</v>
      </c>
      <c r="B2336">
        <f t="shared" si="36"/>
        <v>5.0645850321606692E-200</v>
      </c>
    </row>
    <row r="2337" spans="1:2">
      <c r="A2337">
        <v>261.91872439056169</v>
      </c>
      <c r="B2337">
        <f t="shared" si="36"/>
        <v>1.6297194836884162E-163</v>
      </c>
    </row>
    <row r="2338" spans="1:2">
      <c r="A2338">
        <v>231.62553179616225</v>
      </c>
      <c r="B2338">
        <f t="shared" si="36"/>
        <v>6.5972098034476491E-66</v>
      </c>
    </row>
    <row r="2339" spans="1:2">
      <c r="A2339">
        <v>198.97422293950513</v>
      </c>
      <c r="B2339">
        <f t="shared" si="36"/>
        <v>2.7377211494456891E-10</v>
      </c>
    </row>
    <row r="2340" spans="1:2">
      <c r="A2340">
        <v>129.39944372163154</v>
      </c>
      <c r="B2340">
        <f t="shared" si="36"/>
        <v>2.2254525244930389E-63</v>
      </c>
    </row>
    <row r="2341" spans="1:2">
      <c r="A2341">
        <v>125.64348071435234</v>
      </c>
      <c r="B2341">
        <f t="shared" si="36"/>
        <v>6.8550376703174661E-73</v>
      </c>
    </row>
    <row r="2342" spans="1:2">
      <c r="A2342">
        <v>147.07693753705826</v>
      </c>
      <c r="B2342">
        <f t="shared" si="36"/>
        <v>9.3615158747479701E-28</v>
      </c>
    </row>
    <row r="2343" spans="1:2">
      <c r="A2343">
        <v>147.69918197969673</v>
      </c>
      <c r="B2343">
        <f t="shared" si="36"/>
        <v>8.9240984830224468E-27</v>
      </c>
    </row>
    <row r="2344" spans="1:2">
      <c r="A2344">
        <v>101.54478604788892</v>
      </c>
      <c r="B2344">
        <f t="shared" si="36"/>
        <v>4.1103711738581028E-150</v>
      </c>
    </row>
    <row r="2345" spans="1:2">
      <c r="A2345">
        <v>123.45228969905293</v>
      </c>
      <c r="B2345">
        <f t="shared" si="36"/>
        <v>9.3915295917776191E-79</v>
      </c>
    </row>
    <row r="2346" spans="1:2">
      <c r="A2346">
        <v>155.38980323952273</v>
      </c>
      <c r="B2346">
        <f t="shared" si="36"/>
        <v>3.241167953745914E-16</v>
      </c>
    </row>
    <row r="2347" spans="1:2">
      <c r="A2347">
        <v>204.13783136034908</v>
      </c>
      <c r="B2347">
        <f t="shared" si="36"/>
        <v>1.1648820799896755E-15</v>
      </c>
    </row>
    <row r="2348" spans="1:2">
      <c r="A2348">
        <v>97.364407338027377</v>
      </c>
      <c r="B2348">
        <f t="shared" si="36"/>
        <v>2.3224449091895641E-166</v>
      </c>
    </row>
    <row r="2349" spans="1:2">
      <c r="A2349">
        <v>169.14481466272264</v>
      </c>
      <c r="B2349">
        <f t="shared" si="36"/>
        <v>1.9086533772055069E-4</v>
      </c>
    </row>
    <row r="2350" spans="1:2">
      <c r="A2350">
        <v>210.51340172532946</v>
      </c>
      <c r="B2350">
        <f t="shared" si="36"/>
        <v>4.5654127138115396E-24</v>
      </c>
    </row>
    <row r="2351" spans="1:2">
      <c r="A2351">
        <v>196.80825334915426</v>
      </c>
      <c r="B2351">
        <f t="shared" si="36"/>
        <v>2.0293588099732638E-8</v>
      </c>
    </row>
    <row r="2352" spans="1:2">
      <c r="A2352">
        <v>229.45799673805595</v>
      </c>
      <c r="B2352">
        <f t="shared" si="36"/>
        <v>1.2756740214978165E-60</v>
      </c>
    </row>
    <row r="2353" spans="1:2">
      <c r="A2353">
        <v>211.06108351857984</v>
      </c>
      <c r="B2353">
        <f t="shared" si="36"/>
        <v>7.0117095137992642E-25</v>
      </c>
    </row>
    <row r="2354" spans="1:2">
      <c r="A2354">
        <v>143.80273273643979</v>
      </c>
      <c r="B2354">
        <f t="shared" si="36"/>
        <v>3.2430890401821687E-33</v>
      </c>
    </row>
    <row r="2355" spans="1:2">
      <c r="A2355">
        <v>174.59617924912891</v>
      </c>
      <c r="B2355">
        <f t="shared" si="36"/>
        <v>2.625643746093442E-2</v>
      </c>
    </row>
    <row r="2356" spans="1:2">
      <c r="A2356">
        <v>97.1900026340154</v>
      </c>
      <c r="B2356">
        <f t="shared" si="36"/>
        <v>4.6747626361950943E-167</v>
      </c>
    </row>
    <row r="2357" spans="1:2">
      <c r="A2357">
        <v>182.21473101191805</v>
      </c>
      <c r="B2357">
        <f t="shared" si="36"/>
        <v>0.10126112722733484</v>
      </c>
    </row>
    <row r="2358" spans="1:2">
      <c r="A2358">
        <v>238.10343736811774</v>
      </c>
      <c r="B2358">
        <f t="shared" si="36"/>
        <v>4.6689407717281782E-83</v>
      </c>
    </row>
    <row r="2359" spans="1:2">
      <c r="A2359">
        <v>188.71310362526856</v>
      </c>
      <c r="B2359">
        <f t="shared" si="36"/>
        <v>1.9591840394961434E-3</v>
      </c>
    </row>
    <row r="2360" spans="1:2">
      <c r="A2360">
        <v>200.90305315505248</v>
      </c>
      <c r="B2360">
        <f t="shared" si="36"/>
        <v>3.8158271233232729E-12</v>
      </c>
    </row>
    <row r="2361" spans="1:2">
      <c r="A2361">
        <v>279.40928975993302</v>
      </c>
      <c r="B2361">
        <f t="shared" si="36"/>
        <v>4.9105088697792186E-240</v>
      </c>
    </row>
    <row r="2362" spans="1:2">
      <c r="A2362">
        <v>167.82002307962102</v>
      </c>
      <c r="B2362">
        <f t="shared" si="36"/>
        <v>3.5029514251919503E-5</v>
      </c>
    </row>
    <row r="2363" spans="1:2">
      <c r="A2363">
        <v>95.03197634301614</v>
      </c>
      <c r="B2363">
        <f t="shared" si="36"/>
        <v>8.588968493479824E-176</v>
      </c>
    </row>
    <row r="2364" spans="1:2">
      <c r="A2364">
        <v>194.16064151271712</v>
      </c>
      <c r="B2364">
        <f t="shared" si="36"/>
        <v>1.9304447173805944E-6</v>
      </c>
    </row>
    <row r="2365" spans="1:2">
      <c r="A2365">
        <v>105.15301528328564</v>
      </c>
      <c r="B2365">
        <f t="shared" si="36"/>
        <v>9.1196690878074096E-137</v>
      </c>
    </row>
    <row r="2366" spans="1:2">
      <c r="A2366">
        <v>249.90451311139623</v>
      </c>
      <c r="B2366">
        <f t="shared" si="36"/>
        <v>1.6653282997280022E-119</v>
      </c>
    </row>
    <row r="2367" spans="1:2">
      <c r="A2367">
        <v>136.11112581173074</v>
      </c>
      <c r="B2367">
        <f t="shared" si="36"/>
        <v>4.4529810909461046E-48</v>
      </c>
    </row>
    <row r="2368" spans="1:2">
      <c r="A2368">
        <v>255.03066626668442</v>
      </c>
      <c r="B2368">
        <f t="shared" si="36"/>
        <v>1.9758574388471714E-137</v>
      </c>
    </row>
    <row r="2369" spans="1:2">
      <c r="A2369">
        <v>177.39077111371444</v>
      </c>
      <c r="B2369">
        <f t="shared" si="36"/>
        <v>9.1101844136504961E-2</v>
      </c>
    </row>
    <row r="2370" spans="1:2">
      <c r="A2370">
        <v>197.25377387629123</v>
      </c>
      <c r="B2370">
        <f t="shared" ref="B2370:B2433" si="37">_xlfn.NORM.DIST(A2370,180,3,FALSE)</f>
        <v>8.7340655566770855E-9</v>
      </c>
    </row>
    <row r="2371" spans="1:2">
      <c r="A2371">
        <v>103.03928593173623</v>
      </c>
      <c r="B2371">
        <f t="shared" si="37"/>
        <v>1.6517592108354069E-144</v>
      </c>
    </row>
    <row r="2372" spans="1:2">
      <c r="A2372">
        <v>204.45249037918984</v>
      </c>
      <c r="B2372">
        <f t="shared" si="37"/>
        <v>4.9818175351235824E-16</v>
      </c>
    </row>
    <row r="2373" spans="1:2">
      <c r="A2373">
        <v>221.85028728898033</v>
      </c>
      <c r="B2373">
        <f t="shared" si="37"/>
        <v>7.3419712667485747E-44</v>
      </c>
    </row>
    <row r="2374" spans="1:2">
      <c r="A2374">
        <v>247.60084033885505</v>
      </c>
      <c r="B2374">
        <f t="shared" si="37"/>
        <v>7.3163540271224745E-112</v>
      </c>
    </row>
    <row r="2375" spans="1:2">
      <c r="A2375">
        <v>209.74690232804278</v>
      </c>
      <c r="B2375">
        <f t="shared" si="37"/>
        <v>5.9417661555345134E-23</v>
      </c>
    </row>
    <row r="2376" spans="1:2">
      <c r="A2376">
        <v>239.2912215324759</v>
      </c>
      <c r="B2376">
        <f t="shared" si="37"/>
        <v>2.0178804654239019E-86</v>
      </c>
    </row>
    <row r="2377" spans="1:2">
      <c r="A2377">
        <v>267.62908692006022</v>
      </c>
      <c r="B2377">
        <f t="shared" si="37"/>
        <v>7.118534507996847E-187</v>
      </c>
    </row>
    <row r="2378" spans="1:2">
      <c r="A2378">
        <v>186.54301743452379</v>
      </c>
      <c r="B2378">
        <f t="shared" si="37"/>
        <v>1.2327237958073341E-2</v>
      </c>
    </row>
    <row r="2379" spans="1:2">
      <c r="A2379">
        <v>154.33699718385469</v>
      </c>
      <c r="B2379">
        <f t="shared" si="37"/>
        <v>1.7127124469187866E-17</v>
      </c>
    </row>
    <row r="2380" spans="1:2">
      <c r="A2380">
        <v>225.4868109045492</v>
      </c>
      <c r="B2380">
        <f t="shared" si="37"/>
        <v>1.5953107944355271E-51</v>
      </c>
    </row>
    <row r="2381" spans="1:2">
      <c r="A2381">
        <v>152.91879935801262</v>
      </c>
      <c r="B2381">
        <f t="shared" si="37"/>
        <v>2.6847771088129895E-19</v>
      </c>
    </row>
    <row r="2382" spans="1:2">
      <c r="A2382">
        <v>160.10278886795277</v>
      </c>
      <c r="B2382">
        <f t="shared" si="37"/>
        <v>3.7303263022474103E-11</v>
      </c>
    </row>
    <row r="2383" spans="1:2">
      <c r="A2383">
        <v>200.49637942036497</v>
      </c>
      <c r="B2383">
        <f t="shared" si="37"/>
        <v>9.7230000640354614E-12</v>
      </c>
    </row>
    <row r="2384" spans="1:2">
      <c r="A2384">
        <v>266.58892056701006</v>
      </c>
      <c r="B2384">
        <f t="shared" si="37"/>
        <v>1.677518851222619E-182</v>
      </c>
    </row>
    <row r="2385" spans="1:2">
      <c r="A2385">
        <v>110.45310930028791</v>
      </c>
      <c r="B2385">
        <f t="shared" si="37"/>
        <v>2.659253312430138E-118</v>
      </c>
    </row>
    <row r="2386" spans="1:2">
      <c r="A2386">
        <v>72.350551817798987</v>
      </c>
      <c r="B2386">
        <f t="shared" si="37"/>
        <v>3.3489775523188352E-281</v>
      </c>
    </row>
    <row r="2387" spans="1:2">
      <c r="A2387">
        <v>182.77725575870136</v>
      </c>
      <c r="B2387">
        <f t="shared" si="37"/>
        <v>8.6634329261902648E-2</v>
      </c>
    </row>
    <row r="2388" spans="1:2">
      <c r="A2388">
        <v>223.52835276222322</v>
      </c>
      <c r="B2388">
        <f t="shared" si="37"/>
        <v>2.5647616187661861E-47</v>
      </c>
    </row>
    <row r="2389" spans="1:2">
      <c r="A2389">
        <v>68.080419623292983</v>
      </c>
      <c r="B2389">
        <f t="shared" si="37"/>
        <v>8.0032427109271866E-304</v>
      </c>
    </row>
    <row r="2390" spans="1:2">
      <c r="A2390">
        <v>166.7978885959019</v>
      </c>
      <c r="B2390">
        <f t="shared" si="37"/>
        <v>8.2884482014295405E-6</v>
      </c>
    </row>
    <row r="2391" spans="1:2">
      <c r="A2391">
        <v>126.8670966962236</v>
      </c>
      <c r="B2391">
        <f t="shared" si="37"/>
        <v>1.0218666016173658E-69</v>
      </c>
    </row>
    <row r="2392" spans="1:2">
      <c r="A2392">
        <v>230.24432539357804</v>
      </c>
      <c r="B2392">
        <f t="shared" si="37"/>
        <v>1.6374765601197209E-62</v>
      </c>
    </row>
    <row r="2393" spans="1:2">
      <c r="A2393">
        <v>180.26334646463511</v>
      </c>
      <c r="B2393">
        <f t="shared" si="37"/>
        <v>0.13246939051430268</v>
      </c>
    </row>
    <row r="2394" spans="1:2">
      <c r="A2394">
        <v>126.46935192577075</v>
      </c>
      <c r="B2394">
        <f t="shared" si="37"/>
        <v>9.6780838629305229E-71</v>
      </c>
    </row>
    <row r="2395" spans="1:2">
      <c r="A2395">
        <v>153.81308730837191</v>
      </c>
      <c r="B2395">
        <f t="shared" si="37"/>
        <v>3.7867736991877741E-18</v>
      </c>
    </row>
    <row r="2396" spans="1:2">
      <c r="A2396">
        <v>92.199755272013135</v>
      </c>
      <c r="B2396">
        <f t="shared" si="37"/>
        <v>1.3425693700087132E-187</v>
      </c>
    </row>
    <row r="2397" spans="1:2">
      <c r="A2397">
        <v>145.04182945500361</v>
      </c>
      <c r="B2397">
        <f t="shared" si="37"/>
        <v>4.347514934528845E-31</v>
      </c>
    </row>
    <row r="2398" spans="1:2">
      <c r="A2398">
        <v>211.06108351857984</v>
      </c>
      <c r="B2398">
        <f t="shared" si="37"/>
        <v>7.0117095137992642E-25</v>
      </c>
    </row>
    <row r="2399" spans="1:2">
      <c r="A2399">
        <v>171.65878193707613</v>
      </c>
      <c r="B2399">
        <f t="shared" si="37"/>
        <v>2.7867488688188002E-3</v>
      </c>
    </row>
    <row r="2400" spans="1:2">
      <c r="A2400">
        <v>97.218992777634412</v>
      </c>
      <c r="B2400">
        <f t="shared" si="37"/>
        <v>6.1035661923919891E-167</v>
      </c>
    </row>
    <row r="2401" spans="1:2">
      <c r="A2401">
        <v>247.60084033885505</v>
      </c>
      <c r="B2401">
        <f t="shared" si="37"/>
        <v>7.3163540271224745E-112</v>
      </c>
    </row>
    <row r="2402" spans="1:2">
      <c r="A2402">
        <v>279.56606845662463</v>
      </c>
      <c r="B2402">
        <f t="shared" si="37"/>
        <v>8.6789600001620694E-241</v>
      </c>
    </row>
    <row r="2403" spans="1:2">
      <c r="A2403">
        <v>118.88413882814348</v>
      </c>
      <c r="B2403">
        <f t="shared" si="37"/>
        <v>1.0094881045159734E-91</v>
      </c>
    </row>
    <row r="2404" spans="1:2">
      <c r="A2404">
        <v>173.26025545087759</v>
      </c>
      <c r="B2404">
        <f t="shared" si="37"/>
        <v>1.0661511519418455E-2</v>
      </c>
    </row>
    <row r="2405" spans="1:2">
      <c r="A2405">
        <v>159.68533079983899</v>
      </c>
      <c r="B2405">
        <f t="shared" si="37"/>
        <v>1.4679944675815719E-11</v>
      </c>
    </row>
    <row r="2406" spans="1:2">
      <c r="A2406">
        <v>321.06000890024006</v>
      </c>
      <c r="B2406">
        <f t="shared" si="37"/>
        <v>0</v>
      </c>
    </row>
    <row r="2407" spans="1:2">
      <c r="A2407">
        <v>170.34709389889031</v>
      </c>
      <c r="B2407">
        <f t="shared" si="37"/>
        <v>7.5097402089989928E-4</v>
      </c>
    </row>
    <row r="2408" spans="1:2">
      <c r="A2408">
        <v>142.71542840986513</v>
      </c>
      <c r="B2408">
        <f t="shared" si="37"/>
        <v>3.8303933771970354E-35</v>
      </c>
    </row>
    <row r="2409" spans="1:2">
      <c r="A2409">
        <v>155.07815919561835</v>
      </c>
      <c r="B2409">
        <f t="shared" si="37"/>
        <v>1.3748682927284342E-16</v>
      </c>
    </row>
    <row r="2410" spans="1:2">
      <c r="A2410">
        <v>212.77903942944249</v>
      </c>
      <c r="B2410">
        <f t="shared" si="37"/>
        <v>1.5836352998890694E-27</v>
      </c>
    </row>
    <row r="2411" spans="1:2">
      <c r="A2411">
        <v>170.87488845361804</v>
      </c>
      <c r="B2411">
        <f t="shared" si="37"/>
        <v>1.3024190007989863E-3</v>
      </c>
    </row>
    <row r="2412" spans="1:2">
      <c r="A2412">
        <v>80.927459748345427</v>
      </c>
      <c r="B2412">
        <f t="shared" si="37"/>
        <v>2.0126780617432688E-238</v>
      </c>
    </row>
    <row r="2413" spans="1:2">
      <c r="A2413">
        <v>57.347108849789947</v>
      </c>
      <c r="B2413">
        <f t="shared" si="37"/>
        <v>0</v>
      </c>
    </row>
    <row r="2414" spans="1:2">
      <c r="A2414">
        <v>259.76742381288204</v>
      </c>
      <c r="B2414">
        <f t="shared" si="37"/>
        <v>4.0225733258859711E-155</v>
      </c>
    </row>
    <row r="2415" spans="1:2">
      <c r="A2415">
        <v>168.18100834796496</v>
      </c>
      <c r="B2415">
        <f t="shared" si="37"/>
        <v>5.6683546112389027E-5</v>
      </c>
    </row>
    <row r="2416" spans="1:2">
      <c r="A2416">
        <v>316.91140338778496</v>
      </c>
      <c r="B2416">
        <f t="shared" si="37"/>
        <v>0</v>
      </c>
    </row>
    <row r="2417" spans="1:2">
      <c r="A2417">
        <v>166.71718003606657</v>
      </c>
      <c r="B2417">
        <f t="shared" si="37"/>
        <v>7.3603640288958087E-6</v>
      </c>
    </row>
    <row r="2418" spans="1:2">
      <c r="A2418">
        <v>222.42661134412629</v>
      </c>
      <c r="B2418">
        <f t="shared" si="37"/>
        <v>4.9422192236702925E-45</v>
      </c>
    </row>
    <row r="2419" spans="1:2">
      <c r="A2419">
        <v>323.54620361700654</v>
      </c>
      <c r="B2419">
        <f t="shared" si="37"/>
        <v>0</v>
      </c>
    </row>
    <row r="2420" spans="1:2">
      <c r="A2420">
        <v>104.90022123092785</v>
      </c>
      <c r="B2420">
        <f t="shared" si="37"/>
        <v>1.1102265303406209E-137</v>
      </c>
    </row>
    <row r="2421" spans="1:2">
      <c r="A2421">
        <v>207.75284428935265</v>
      </c>
      <c r="B2421">
        <f t="shared" si="37"/>
        <v>3.4699170764411454E-20</v>
      </c>
    </row>
    <row r="2422" spans="1:2">
      <c r="A2422">
        <v>115.45982306386577</v>
      </c>
      <c r="B2422">
        <f t="shared" si="37"/>
        <v>4.191691188949347E-102</v>
      </c>
    </row>
    <row r="2423" spans="1:2">
      <c r="A2423">
        <v>241.85824076965218</v>
      </c>
      <c r="B2423">
        <f t="shared" si="37"/>
        <v>6.3302486983283909E-94</v>
      </c>
    </row>
    <row r="2424" spans="1:2">
      <c r="A2424">
        <v>173.77546828327468</v>
      </c>
      <c r="B2424">
        <f t="shared" si="37"/>
        <v>1.5451650727777542E-2</v>
      </c>
    </row>
    <row r="2425" spans="1:2">
      <c r="A2425">
        <v>453.58531951904297</v>
      </c>
      <c r="B2425">
        <f t="shared" si="37"/>
        <v>0</v>
      </c>
    </row>
    <row r="2426" spans="1:2">
      <c r="A2426">
        <v>127.44771129262517</v>
      </c>
      <c r="B2426">
        <f t="shared" si="37"/>
        <v>3.0896757406302904E-68</v>
      </c>
    </row>
    <row r="2427" spans="1:2">
      <c r="A2427">
        <v>145.41591826826334</v>
      </c>
      <c r="B2427">
        <f t="shared" si="37"/>
        <v>1.844661699098146E-30</v>
      </c>
    </row>
    <row r="2428" spans="1:2">
      <c r="A2428">
        <v>278.21164894674439</v>
      </c>
      <c r="B2428">
        <f t="shared" si="37"/>
        <v>2.5210989359179332E-234</v>
      </c>
    </row>
    <row r="2429" spans="1:2">
      <c r="A2429">
        <v>143.5361973560066</v>
      </c>
      <c r="B2429">
        <f t="shared" si="37"/>
        <v>1.1058297461781741E-33</v>
      </c>
    </row>
    <row r="2430" spans="1:2">
      <c r="A2430">
        <v>132.67764916206943</v>
      </c>
      <c r="B2430">
        <f t="shared" si="37"/>
        <v>1.2376898033232877E-55</v>
      </c>
    </row>
    <row r="2431" spans="1:2">
      <c r="A2431">
        <v>184.23203914579062</v>
      </c>
      <c r="B2431">
        <f t="shared" si="37"/>
        <v>4.9165680416312786E-2</v>
      </c>
    </row>
    <row r="2432" spans="1:2">
      <c r="A2432">
        <v>156.5364213999419</v>
      </c>
      <c r="B2432">
        <f t="shared" si="37"/>
        <v>6.9288693302866226E-15</v>
      </c>
    </row>
    <row r="2433" spans="1:2">
      <c r="A2433">
        <v>211.35747874694061</v>
      </c>
      <c r="B2433">
        <f t="shared" si="37"/>
        <v>2.5087194085540618E-25</v>
      </c>
    </row>
    <row r="2434" spans="1:2">
      <c r="A2434">
        <v>195.1730932884675</v>
      </c>
      <c r="B2434">
        <f t="shared" ref="B2434:B2497" si="38">_xlfn.NORM.DIST(A2434,180,3,FALSE)</f>
        <v>3.7076249597812047E-7</v>
      </c>
    </row>
    <row r="2435" spans="1:2">
      <c r="A2435">
        <v>223.88887418826926</v>
      </c>
      <c r="B2435">
        <f t="shared" si="38"/>
        <v>4.4529810909461046E-48</v>
      </c>
    </row>
    <row r="2436" spans="1:2">
      <c r="A2436">
        <v>202.05419377787621</v>
      </c>
      <c r="B2436">
        <f t="shared" si="38"/>
        <v>2.4461849659052157E-13</v>
      </c>
    </row>
    <row r="2437" spans="1:2">
      <c r="A2437">
        <v>166.49911617576436</v>
      </c>
      <c r="B2437">
        <f t="shared" si="38"/>
        <v>5.3208547425502035E-6</v>
      </c>
    </row>
    <row r="2438" spans="1:2">
      <c r="A2438">
        <v>286.51813681761269</v>
      </c>
      <c r="B2438">
        <f t="shared" si="38"/>
        <v>2.3483488598960267E-275</v>
      </c>
    </row>
    <row r="2439" spans="1:2">
      <c r="A2439">
        <v>148.3686803564342</v>
      </c>
      <c r="B2439">
        <f t="shared" si="38"/>
        <v>9.6223141928733984E-26</v>
      </c>
    </row>
    <row r="2440" spans="1:2">
      <c r="A2440">
        <v>207.78455950647185</v>
      </c>
      <c r="B2440">
        <f t="shared" si="38"/>
        <v>3.1464543207982216E-20</v>
      </c>
    </row>
    <row r="2441" spans="1:2">
      <c r="A2441">
        <v>208.09284069371643</v>
      </c>
      <c r="B2441">
        <f t="shared" si="38"/>
        <v>1.2083779383130242E-20</v>
      </c>
    </row>
    <row r="2442" spans="1:2">
      <c r="A2442">
        <v>193.44029442407191</v>
      </c>
      <c r="B2442">
        <f t="shared" si="38"/>
        <v>5.8259382415677184E-6</v>
      </c>
    </row>
    <row r="2443" spans="1:2">
      <c r="A2443">
        <v>122.06795236095786</v>
      </c>
      <c r="B2443">
        <f t="shared" si="38"/>
        <v>1.4094458327779101E-82</v>
      </c>
    </row>
    <row r="2444" spans="1:2">
      <c r="A2444">
        <v>206.08457748465298</v>
      </c>
      <c r="B2444">
        <f t="shared" si="38"/>
        <v>5.0972079672378348E-18</v>
      </c>
    </row>
    <row r="2445" spans="1:2">
      <c r="A2445">
        <v>219.14434728358174</v>
      </c>
      <c r="B2445">
        <f t="shared" si="38"/>
        <v>1.4247840425418495E-38</v>
      </c>
    </row>
    <row r="2446" spans="1:2">
      <c r="A2446">
        <v>100.15279531187844</v>
      </c>
      <c r="B2446">
        <f t="shared" si="38"/>
        <v>1.9827139025177483E-155</v>
      </c>
    </row>
    <row r="2447" spans="1:2">
      <c r="A2447">
        <v>176.30798924954433</v>
      </c>
      <c r="B2447">
        <f t="shared" si="38"/>
        <v>6.2360360480213435E-2</v>
      </c>
    </row>
    <row r="2448" spans="1:2">
      <c r="A2448">
        <v>173.81477891802206</v>
      </c>
      <c r="B2448">
        <f t="shared" si="38"/>
        <v>1.5876147088689608E-2</v>
      </c>
    </row>
    <row r="2449" spans="1:2">
      <c r="A2449">
        <v>170.79162876114424</v>
      </c>
      <c r="B2449">
        <f t="shared" si="38"/>
        <v>1.1965244650051288E-3</v>
      </c>
    </row>
    <row r="2450" spans="1:2">
      <c r="A2450">
        <v>183.57077396984096</v>
      </c>
      <c r="B2450">
        <f t="shared" si="38"/>
        <v>6.5486722737319092E-2</v>
      </c>
    </row>
    <row r="2451" spans="1:2">
      <c r="A2451">
        <v>151.31958707541344</v>
      </c>
      <c r="B2451">
        <f t="shared" si="38"/>
        <v>1.8938660492191857E-21</v>
      </c>
    </row>
    <row r="2452" spans="1:2">
      <c r="A2452">
        <v>245.02976248157211</v>
      </c>
      <c r="B2452">
        <f t="shared" si="38"/>
        <v>1.2355189287963984E-103</v>
      </c>
    </row>
    <row r="2453" spans="1:2">
      <c r="A2453">
        <v>208.22004944391665</v>
      </c>
      <c r="B2453">
        <f t="shared" si="38"/>
        <v>8.1164446542716803E-21</v>
      </c>
    </row>
    <row r="2454" spans="1:2">
      <c r="A2454">
        <v>243.71453764586477</v>
      </c>
      <c r="B2454">
        <f t="shared" si="38"/>
        <v>1.504175931152236E-99</v>
      </c>
    </row>
    <row r="2455" spans="1:2">
      <c r="A2455">
        <v>155.32846009562491</v>
      </c>
      <c r="B2455">
        <f t="shared" si="38"/>
        <v>2.740071266530997E-16</v>
      </c>
    </row>
    <row r="2456" spans="1:2">
      <c r="A2456">
        <v>129.0021627934766</v>
      </c>
      <c r="B2456">
        <f t="shared" si="38"/>
        <v>2.3635168478558616E-64</v>
      </c>
    </row>
    <row r="2457" spans="1:2">
      <c r="A2457">
        <v>213.25528950881562</v>
      </c>
      <c r="B2457">
        <f t="shared" si="38"/>
        <v>2.7597760695883042E-28</v>
      </c>
    </row>
    <row r="2458" spans="1:2">
      <c r="A2458">
        <v>231.78207857170491</v>
      </c>
      <c r="B2458">
        <f t="shared" si="38"/>
        <v>2.6839950097068296E-66</v>
      </c>
    </row>
    <row r="2459" spans="1:2">
      <c r="A2459">
        <v>233.95204880187521</v>
      </c>
      <c r="B2459">
        <f t="shared" si="38"/>
        <v>7.8158625009738343E-72</v>
      </c>
    </row>
    <row r="2460" spans="1:2">
      <c r="A2460">
        <v>211.95827048330102</v>
      </c>
      <c r="B2460">
        <f t="shared" si="38"/>
        <v>3.0314697872346898E-26</v>
      </c>
    </row>
    <row r="2461" spans="1:2">
      <c r="A2461">
        <v>151.89359191906988</v>
      </c>
      <c r="B2461">
        <f t="shared" si="38"/>
        <v>1.158260234902623E-20</v>
      </c>
    </row>
    <row r="2462" spans="1:2">
      <c r="A2462">
        <v>217.14715830938076</v>
      </c>
      <c r="B2462">
        <f t="shared" si="38"/>
        <v>6.7610934468265969E-35</v>
      </c>
    </row>
    <row r="2463" spans="1:2">
      <c r="A2463">
        <v>139.68781377086998</v>
      </c>
      <c r="B2463">
        <f t="shared" si="38"/>
        <v>8.2205761054660757E-41</v>
      </c>
    </row>
    <row r="2464" spans="1:2">
      <c r="A2464">
        <v>225.38233042694628</v>
      </c>
      <c r="B2464">
        <f t="shared" si="38"/>
        <v>2.7034152101330671E-51</v>
      </c>
    </row>
    <row r="2465" spans="1:2">
      <c r="A2465">
        <v>286.58724932000041</v>
      </c>
      <c r="B2465">
        <f t="shared" si="38"/>
        <v>1.0361133523025979E-275</v>
      </c>
    </row>
    <row r="2466" spans="1:2">
      <c r="A2466">
        <v>208.56166929632309</v>
      </c>
      <c r="B2466">
        <f t="shared" si="38"/>
        <v>2.762783656141012E-21</v>
      </c>
    </row>
    <row r="2467" spans="1:2">
      <c r="A2467">
        <v>254.30150617437903</v>
      </c>
      <c r="B2467">
        <f t="shared" si="38"/>
        <v>8.3738471218325693E-135</v>
      </c>
    </row>
    <row r="2468" spans="1:2">
      <c r="A2468">
        <v>140.10770701104775</v>
      </c>
      <c r="B2468">
        <f t="shared" si="38"/>
        <v>5.3388877618354865E-40</v>
      </c>
    </row>
    <row r="2469" spans="1:2">
      <c r="A2469">
        <v>189.69656525739993</v>
      </c>
      <c r="B2469">
        <f t="shared" si="38"/>
        <v>7.165433498719522E-4</v>
      </c>
    </row>
    <row r="2470" spans="1:2">
      <c r="A2470">
        <v>140.70884662913159</v>
      </c>
      <c r="B2470">
        <f t="shared" si="38"/>
        <v>7.5149452481291454E-39</v>
      </c>
    </row>
    <row r="2471" spans="1:2">
      <c r="A2471">
        <v>169.5913788350299</v>
      </c>
      <c r="B2471">
        <f t="shared" si="38"/>
        <v>3.2346938833513537E-4</v>
      </c>
    </row>
    <row r="2472" spans="1:2">
      <c r="A2472">
        <v>89.522457528510131</v>
      </c>
      <c r="B2472">
        <f t="shared" si="38"/>
        <v>4.0909969839473022E-199</v>
      </c>
    </row>
    <row r="2473" spans="1:2">
      <c r="A2473">
        <v>134.68712995716487</v>
      </c>
      <c r="B2473">
        <f t="shared" si="38"/>
        <v>3.8362698570837048E-51</v>
      </c>
    </row>
    <row r="2474" spans="1:2">
      <c r="A2474">
        <v>149.14057192043401</v>
      </c>
      <c r="B2474">
        <f t="shared" si="38"/>
        <v>1.4031179786817931E-24</v>
      </c>
    </row>
    <row r="2475" spans="1:2">
      <c r="A2475">
        <v>148.27875293092802</v>
      </c>
      <c r="B2475">
        <f t="shared" si="38"/>
        <v>7.0116804561577301E-26</v>
      </c>
    </row>
    <row r="2476" spans="1:2">
      <c r="A2476">
        <v>178.01173999003367</v>
      </c>
      <c r="B2476">
        <f t="shared" si="38"/>
        <v>0.10676001494096385</v>
      </c>
    </row>
    <row r="2477" spans="1:2">
      <c r="A2477">
        <v>237.97669246021542</v>
      </c>
      <c r="B2477">
        <f t="shared" si="38"/>
        <v>1.0572930125322515E-82</v>
      </c>
    </row>
    <row r="2478" spans="1:2">
      <c r="A2478">
        <v>129.76193647744367</v>
      </c>
      <c r="B2478">
        <f t="shared" si="38"/>
        <v>1.6957283619956621E-62</v>
      </c>
    </row>
    <row r="2479" spans="1:2">
      <c r="A2479">
        <v>208.34743213497859</v>
      </c>
      <c r="B2479">
        <f t="shared" si="38"/>
        <v>5.4388875174723023E-21</v>
      </c>
    </row>
    <row r="2480" spans="1:2">
      <c r="A2480">
        <v>277.4500198935857</v>
      </c>
      <c r="B2480">
        <f t="shared" si="38"/>
        <v>9.9335511671572499E-231</v>
      </c>
    </row>
    <row r="2481" spans="1:2">
      <c r="A2481">
        <v>177.14852947363397</v>
      </c>
      <c r="B2481">
        <f t="shared" si="38"/>
        <v>8.4646915555087118E-2</v>
      </c>
    </row>
    <row r="2482" spans="1:2">
      <c r="A2482">
        <v>188.35704668133985</v>
      </c>
      <c r="B2482">
        <f t="shared" si="38"/>
        <v>2.746127457274213E-3</v>
      </c>
    </row>
    <row r="2483" spans="1:2">
      <c r="A2483">
        <v>189.3551193458552</v>
      </c>
      <c r="B2483">
        <f t="shared" si="38"/>
        <v>1.0284769453325971E-3</v>
      </c>
    </row>
    <row r="2484" spans="1:2">
      <c r="A2484">
        <v>298.45047993119806</v>
      </c>
      <c r="B2484">
        <f t="shared" si="38"/>
        <v>0</v>
      </c>
    </row>
    <row r="2485" spans="1:2">
      <c r="A2485">
        <v>131.18732385890326</v>
      </c>
      <c r="B2485">
        <f t="shared" si="38"/>
        <v>4.3232423368878835E-59</v>
      </c>
    </row>
    <row r="2486" spans="1:2">
      <c r="A2486">
        <v>190.90307705453597</v>
      </c>
      <c r="B2486">
        <f t="shared" si="38"/>
        <v>1.8012967345122202E-4</v>
      </c>
    </row>
    <row r="2487" spans="1:2">
      <c r="A2487">
        <v>144.16818248690106</v>
      </c>
      <c r="B2487">
        <f t="shared" si="38"/>
        <v>1.3998018533299528E-32</v>
      </c>
    </row>
    <row r="2488" spans="1:2">
      <c r="A2488">
        <v>218.37361532532668</v>
      </c>
      <c r="B2488">
        <f t="shared" si="38"/>
        <v>3.9378447496577833E-37</v>
      </c>
    </row>
    <row r="2489" spans="1:2">
      <c r="A2489">
        <v>184.66671735921409</v>
      </c>
      <c r="B2489">
        <f t="shared" si="38"/>
        <v>3.9658354367843714E-2</v>
      </c>
    </row>
    <row r="2490" spans="1:2">
      <c r="A2490">
        <v>100.71937867876841</v>
      </c>
      <c r="B2490">
        <f t="shared" si="38"/>
        <v>2.9687461130768615E-153</v>
      </c>
    </row>
    <row r="2491" spans="1:2">
      <c r="A2491">
        <v>238.72742121937335</v>
      </c>
      <c r="B2491">
        <f t="shared" si="38"/>
        <v>8.1341463567156334E-85</v>
      </c>
    </row>
    <row r="2492" spans="1:2">
      <c r="A2492">
        <v>155.86216863965092</v>
      </c>
      <c r="B2492">
        <f t="shared" si="38"/>
        <v>1.1648820799896755E-15</v>
      </c>
    </row>
    <row r="2493" spans="1:2">
      <c r="A2493">
        <v>204.63646183059609</v>
      </c>
      <c r="B2493">
        <f t="shared" si="38"/>
        <v>3.0164313784188254E-16</v>
      </c>
    </row>
    <row r="2494" spans="1:2">
      <c r="A2494">
        <v>249.41852234376711</v>
      </c>
      <c r="B2494">
        <f t="shared" si="38"/>
        <v>7.1641375572754888E-118</v>
      </c>
    </row>
    <row r="2495" spans="1:2">
      <c r="A2495">
        <v>178.32402181709767</v>
      </c>
      <c r="B2495">
        <f t="shared" si="38"/>
        <v>0.11376720483484765</v>
      </c>
    </row>
    <row r="2496" spans="1:2">
      <c r="A2496">
        <v>214.80046416370897</v>
      </c>
      <c r="B2496">
        <f t="shared" si="38"/>
        <v>8.0108132289085248E-31</v>
      </c>
    </row>
    <row r="2497" spans="1:2">
      <c r="A2497">
        <v>141.34094772060052</v>
      </c>
      <c r="B2497">
        <f t="shared" si="38"/>
        <v>1.160765459774975E-37</v>
      </c>
    </row>
    <row r="2498" spans="1:2">
      <c r="A2498">
        <v>226.54773420043057</v>
      </c>
      <c r="B2498">
        <f t="shared" ref="B2498:B2561" si="39">_xlfn.NORM.DIST(A2498,180,3,FALSE)</f>
        <v>7.0307326023515182E-54</v>
      </c>
    </row>
    <row r="2499" spans="1:2">
      <c r="A2499">
        <v>98.684734439011663</v>
      </c>
      <c r="B2499">
        <f t="shared" si="39"/>
        <v>3.8796203570275043E-161</v>
      </c>
    </row>
    <row r="2500" spans="1:2">
      <c r="A2500">
        <v>196.42569941395777</v>
      </c>
      <c r="B2500">
        <f t="shared" si="39"/>
        <v>4.1125405014915052E-8</v>
      </c>
    </row>
    <row r="2501" spans="1:2">
      <c r="A2501">
        <v>185.88662260270212</v>
      </c>
      <c r="B2501">
        <f t="shared" si="39"/>
        <v>1.9396162813885068E-2</v>
      </c>
    </row>
    <row r="2502" spans="1:2">
      <c r="A2502">
        <v>284.49624824104831</v>
      </c>
      <c r="B2502">
        <f t="shared" si="39"/>
        <v>4.6205076225144709E-265</v>
      </c>
    </row>
    <row r="2503" spans="1:2">
      <c r="A2503">
        <v>157.85582081633038</v>
      </c>
      <c r="B2503">
        <f t="shared" si="39"/>
        <v>1.9612335252704037E-13</v>
      </c>
    </row>
    <row r="2504" spans="1:2">
      <c r="A2504">
        <v>119.59810808519251</v>
      </c>
      <c r="B2504">
        <f t="shared" si="39"/>
        <v>1.2514086661269922E-89</v>
      </c>
    </row>
    <row r="2505" spans="1:2">
      <c r="A2505">
        <v>155.88402720793965</v>
      </c>
      <c r="B2505">
        <f t="shared" si="39"/>
        <v>1.2351810880042068E-15</v>
      </c>
    </row>
    <row r="2506" spans="1:2">
      <c r="A2506">
        <v>150.44709971305565</v>
      </c>
      <c r="B2506">
        <f t="shared" si="39"/>
        <v>1.1258610806222508E-22</v>
      </c>
    </row>
    <row r="2507" spans="1:2">
      <c r="A2507">
        <v>178.68703639549494</v>
      </c>
      <c r="B2507">
        <f t="shared" si="39"/>
        <v>0.12083593436551625</v>
      </c>
    </row>
    <row r="2508" spans="1:2">
      <c r="A2508">
        <v>208.45672497642227</v>
      </c>
      <c r="B2508">
        <f t="shared" si="39"/>
        <v>3.8522972753305626E-21</v>
      </c>
    </row>
    <row r="2509" spans="1:2">
      <c r="A2509">
        <v>190.68367964762729</v>
      </c>
      <c r="B2509">
        <f t="shared" si="39"/>
        <v>2.3434455009638342E-4</v>
      </c>
    </row>
    <row r="2510" spans="1:2">
      <c r="A2510">
        <v>195.48334580547817</v>
      </c>
      <c r="B2510">
        <f t="shared" si="39"/>
        <v>2.1858164536512094E-7</v>
      </c>
    </row>
    <row r="2511" spans="1:2">
      <c r="A2511">
        <v>149.53791082887619</v>
      </c>
      <c r="B2511">
        <f t="shared" si="39"/>
        <v>5.4321314818246905E-24</v>
      </c>
    </row>
    <row r="2512" spans="1:2">
      <c r="A2512">
        <v>162.26209072527126</v>
      </c>
      <c r="B2512">
        <f t="shared" si="39"/>
        <v>3.4078454831566512E-9</v>
      </c>
    </row>
    <row r="2513" spans="1:2">
      <c r="A2513">
        <v>163.70985849760473</v>
      </c>
      <c r="B2513">
        <f t="shared" si="39"/>
        <v>5.2615402213380981E-8</v>
      </c>
    </row>
    <row r="2514" spans="1:2">
      <c r="A2514">
        <v>202.53925686090952</v>
      </c>
      <c r="B2514">
        <f t="shared" si="39"/>
        <v>7.3552379894919108E-14</v>
      </c>
    </row>
    <row r="2515" spans="1:2">
      <c r="A2515">
        <v>226.52407824323745</v>
      </c>
      <c r="B2515">
        <f t="shared" si="39"/>
        <v>7.9455159181859059E-54</v>
      </c>
    </row>
    <row r="2516" spans="1:2">
      <c r="A2516">
        <v>206.9285965259769</v>
      </c>
      <c r="B2516">
        <f t="shared" si="39"/>
        <v>4.2439443987457691E-19</v>
      </c>
    </row>
    <row r="2517" spans="1:2">
      <c r="A2517">
        <v>147.46041915685055</v>
      </c>
      <c r="B2517">
        <f t="shared" si="39"/>
        <v>3.7760303097461491E-27</v>
      </c>
    </row>
    <row r="2518" spans="1:2">
      <c r="A2518">
        <v>243.42602773656836</v>
      </c>
      <c r="B2518">
        <f t="shared" si="39"/>
        <v>1.1543193035428028E-98</v>
      </c>
    </row>
    <row r="2519" spans="1:2">
      <c r="A2519">
        <v>216.19726726356021</v>
      </c>
      <c r="B2519">
        <f t="shared" si="39"/>
        <v>3.2430890401821687E-33</v>
      </c>
    </row>
    <row r="2520" spans="1:2">
      <c r="A2520">
        <v>148.53873653890332</v>
      </c>
      <c r="B2520">
        <f t="shared" si="39"/>
        <v>1.7464253241972451E-25</v>
      </c>
    </row>
    <row r="2521" spans="1:2">
      <c r="A2521">
        <v>209.42377818726527</v>
      </c>
      <c r="B2521">
        <f t="shared" si="39"/>
        <v>1.7187794228412967E-22</v>
      </c>
    </row>
    <row r="2522" spans="1:2">
      <c r="A2522">
        <v>87.615833762974944</v>
      </c>
      <c r="B2522">
        <f t="shared" si="39"/>
        <v>1.5842473970650708E-207</v>
      </c>
    </row>
    <row r="2523" spans="1:2">
      <c r="A2523">
        <v>231.60605041965027</v>
      </c>
      <c r="B2523">
        <f t="shared" si="39"/>
        <v>7.3770528004479695E-66</v>
      </c>
    </row>
    <row r="2524" spans="1:2">
      <c r="A2524">
        <v>163.07219129856094</v>
      </c>
      <c r="B2524">
        <f t="shared" si="39"/>
        <v>1.621977649213731E-8</v>
      </c>
    </row>
    <row r="2525" spans="1:2">
      <c r="A2525">
        <v>211.44236188745708</v>
      </c>
      <c r="B2525">
        <f t="shared" si="39"/>
        <v>1.8656795055506449E-25</v>
      </c>
    </row>
    <row r="2526" spans="1:2">
      <c r="A2526">
        <v>257.88700713717844</v>
      </c>
      <c r="B2526">
        <f t="shared" si="39"/>
        <v>5.7179200963813112E-148</v>
      </c>
    </row>
    <row r="2527" spans="1:2">
      <c r="A2527">
        <v>198.02004135242896</v>
      </c>
      <c r="B2527">
        <f t="shared" si="39"/>
        <v>1.9456770146263355E-9</v>
      </c>
    </row>
    <row r="2528" spans="1:2">
      <c r="A2528">
        <v>183.26579765896895</v>
      </c>
      <c r="B2528">
        <f t="shared" si="39"/>
        <v>7.352903237973267E-2</v>
      </c>
    </row>
    <row r="2529" spans="1:2">
      <c r="A2529">
        <v>186.8303097577882</v>
      </c>
      <c r="B2529">
        <f t="shared" si="39"/>
        <v>9.9578762851610728E-3</v>
      </c>
    </row>
    <row r="2530" spans="1:2">
      <c r="A2530">
        <v>246.28051323787076</v>
      </c>
      <c r="B2530">
        <f t="shared" si="39"/>
        <v>1.3466035227803584E-107</v>
      </c>
    </row>
    <row r="2531" spans="1:2">
      <c r="A2531">
        <v>185.63927869734471</v>
      </c>
      <c r="B2531">
        <f t="shared" si="39"/>
        <v>2.2724791032590522E-2</v>
      </c>
    </row>
    <row r="2532" spans="1:2">
      <c r="A2532">
        <v>108.60887232382083</v>
      </c>
      <c r="B2532">
        <f t="shared" si="39"/>
        <v>1.4238770079975967E-124</v>
      </c>
    </row>
    <row r="2533" spans="1:2">
      <c r="A2533">
        <v>367.08058632910252</v>
      </c>
      <c r="B2533">
        <f t="shared" si="39"/>
        <v>0</v>
      </c>
    </row>
    <row r="2534" spans="1:2">
      <c r="A2534">
        <v>171.18392338459671</v>
      </c>
      <c r="B2534">
        <f t="shared" si="39"/>
        <v>1.7722475066186834E-3</v>
      </c>
    </row>
    <row r="2535" spans="1:2">
      <c r="A2535">
        <v>212.81261001575331</v>
      </c>
      <c r="B2535">
        <f t="shared" si="39"/>
        <v>1.4012889115561326E-27</v>
      </c>
    </row>
    <row r="2536" spans="1:2">
      <c r="A2536">
        <v>317.49398931395262</v>
      </c>
      <c r="B2536">
        <f t="shared" si="39"/>
        <v>0</v>
      </c>
    </row>
    <row r="2537" spans="1:2">
      <c r="A2537">
        <v>137.96371194956009</v>
      </c>
      <c r="B2537">
        <f t="shared" si="39"/>
        <v>3.0856917972117928E-44</v>
      </c>
    </row>
    <row r="2538" spans="1:2">
      <c r="A2538">
        <v>189.16076942303334</v>
      </c>
      <c r="B2538">
        <f t="shared" si="39"/>
        <v>1.2560841953737584E-3</v>
      </c>
    </row>
    <row r="2539" spans="1:2">
      <c r="A2539">
        <v>140.8346638524381</v>
      </c>
      <c r="B2539">
        <f t="shared" si="39"/>
        <v>1.3004461572630689E-38</v>
      </c>
    </row>
    <row r="2540" spans="1:2">
      <c r="A2540">
        <v>160.57347283975105</v>
      </c>
      <c r="B2540">
        <f t="shared" si="39"/>
        <v>1.0430940636612969E-10</v>
      </c>
    </row>
    <row r="2541" spans="1:2">
      <c r="A2541">
        <v>143.38498476688983</v>
      </c>
      <c r="B2541">
        <f t="shared" si="39"/>
        <v>5.985068992677026E-34</v>
      </c>
    </row>
    <row r="2542" spans="1:2">
      <c r="A2542">
        <v>207.22504973462492</v>
      </c>
      <c r="B2542">
        <f t="shared" si="39"/>
        <v>1.7395091881092457E-19</v>
      </c>
    </row>
    <row r="2543" spans="1:2">
      <c r="A2543">
        <v>192.01542886519746</v>
      </c>
      <c r="B2543">
        <f t="shared" si="39"/>
        <v>4.3701161943090584E-5</v>
      </c>
    </row>
    <row r="2544" spans="1:2">
      <c r="A2544">
        <v>191.72280235550716</v>
      </c>
      <c r="B2544">
        <f t="shared" si="39"/>
        <v>6.4282522852791843E-5</v>
      </c>
    </row>
    <row r="2545" spans="1:2">
      <c r="A2545">
        <v>177.42590716778068</v>
      </c>
      <c r="B2545">
        <f t="shared" si="39"/>
        <v>9.2028278665359897E-2</v>
      </c>
    </row>
    <row r="2546" spans="1:2">
      <c r="A2546">
        <v>66.603545746766031</v>
      </c>
      <c r="B2546">
        <f t="shared" si="39"/>
        <v>0</v>
      </c>
    </row>
    <row r="2547" spans="1:2">
      <c r="A2547">
        <v>217.92461598095542</v>
      </c>
      <c r="B2547">
        <f t="shared" si="39"/>
        <v>2.6412774316404938E-36</v>
      </c>
    </row>
    <row r="2548" spans="1:2">
      <c r="A2548">
        <v>94.527779765194282</v>
      </c>
      <c r="B2548">
        <f t="shared" si="39"/>
        <v>7.2533296632792499E-178</v>
      </c>
    </row>
    <row r="2549" spans="1:2">
      <c r="A2549">
        <v>136.2691800747416</v>
      </c>
      <c r="B2549">
        <f t="shared" si="39"/>
        <v>9.6113445352310696E-48</v>
      </c>
    </row>
    <row r="2550" spans="1:2">
      <c r="A2550">
        <v>172.94524855031341</v>
      </c>
      <c r="B2550">
        <f t="shared" si="39"/>
        <v>8.374833810155656E-3</v>
      </c>
    </row>
    <row r="2551" spans="1:2">
      <c r="A2551">
        <v>145.31764168139489</v>
      </c>
      <c r="B2551">
        <f t="shared" si="39"/>
        <v>1.2637888987261694E-30</v>
      </c>
    </row>
    <row r="2552" spans="1:2">
      <c r="A2552">
        <v>217.61158041015733</v>
      </c>
      <c r="B2552">
        <f t="shared" si="39"/>
        <v>9.8247280025182591E-36</v>
      </c>
    </row>
    <row r="2553" spans="1:2">
      <c r="A2553">
        <v>128.4265345017775</v>
      </c>
      <c r="B2553">
        <f t="shared" si="39"/>
        <v>8.8920475511018958E-66</v>
      </c>
    </row>
    <row r="2554" spans="1:2">
      <c r="A2554">
        <v>169.02108472975669</v>
      </c>
      <c r="B2554">
        <f t="shared" si="39"/>
        <v>1.6426533898253386E-4</v>
      </c>
    </row>
    <row r="2555" spans="1:2">
      <c r="A2555">
        <v>107.44717928871978</v>
      </c>
      <c r="B2555">
        <f t="shared" si="39"/>
        <v>1.3149478627493591E-128</v>
      </c>
    </row>
    <row r="2556" spans="1:2">
      <c r="A2556">
        <v>135.87340663405485</v>
      </c>
      <c r="B2556">
        <f t="shared" si="39"/>
        <v>1.3926199921696006E-48</v>
      </c>
    </row>
    <row r="2557" spans="1:2">
      <c r="A2557">
        <v>217.52971224457724</v>
      </c>
      <c r="B2557">
        <f t="shared" si="39"/>
        <v>1.3827542845112945E-35</v>
      </c>
    </row>
    <row r="2558" spans="1:2">
      <c r="A2558">
        <v>102.26304584619356</v>
      </c>
      <c r="B2558">
        <f t="shared" si="39"/>
        <v>2.092468465874787E-147</v>
      </c>
    </row>
    <row r="2559" spans="1:2">
      <c r="A2559">
        <v>143.62177625996992</v>
      </c>
      <c r="B2559">
        <f t="shared" si="39"/>
        <v>1.5634812209647788E-33</v>
      </c>
    </row>
    <row r="2560" spans="1:2">
      <c r="A2560">
        <v>202.94859768880997</v>
      </c>
      <c r="B2560">
        <f t="shared" si="39"/>
        <v>2.6142212821853519E-14</v>
      </c>
    </row>
    <row r="2561" spans="1:2">
      <c r="A2561">
        <v>192.26828089784249</v>
      </c>
      <c r="B2561">
        <f t="shared" si="39"/>
        <v>3.1070328031871257E-5</v>
      </c>
    </row>
    <row r="2562" spans="1:2">
      <c r="A2562">
        <v>158.28377331643424</v>
      </c>
      <c r="B2562">
        <f t="shared" ref="B2562:B2625" si="40">_xlfn.NORM.DIST(A2562,180,3,FALSE)</f>
        <v>5.5642425529617674E-13</v>
      </c>
    </row>
    <row r="2563" spans="1:2">
      <c r="A2563">
        <v>183.73114744434133</v>
      </c>
      <c r="B2563">
        <f t="shared" si="40"/>
        <v>6.1361950425042444E-2</v>
      </c>
    </row>
    <row r="2564" spans="1:2">
      <c r="A2564">
        <v>170.03713128331583</v>
      </c>
      <c r="B2564">
        <f t="shared" si="40"/>
        <v>5.3570549785178707E-4</v>
      </c>
    </row>
    <row r="2565" spans="1:2">
      <c r="A2565">
        <v>201.18344582413556</v>
      </c>
      <c r="B2565">
        <f t="shared" si="40"/>
        <v>1.9809181742862733E-12</v>
      </c>
    </row>
    <row r="2566" spans="1:2">
      <c r="A2566">
        <v>200.17534256992803</v>
      </c>
      <c r="B2566">
        <f t="shared" si="40"/>
        <v>2.0083324822917352E-11</v>
      </c>
    </row>
    <row r="2567" spans="1:2">
      <c r="A2567">
        <v>200.73346081488125</v>
      </c>
      <c r="B2567">
        <f t="shared" si="40"/>
        <v>5.6488287251083004E-12</v>
      </c>
    </row>
    <row r="2568" spans="1:2">
      <c r="A2568">
        <v>239.50656031927792</v>
      </c>
      <c r="B2568">
        <f t="shared" si="40"/>
        <v>4.8716043706252131E-87</v>
      </c>
    </row>
    <row r="2569" spans="1:2">
      <c r="A2569">
        <v>177.62907009426272</v>
      </c>
      <c r="B2569">
        <f t="shared" si="40"/>
        <v>9.7310756593807238E-2</v>
      </c>
    </row>
    <row r="2570" spans="1:2">
      <c r="A2570">
        <v>178.83140731071762</v>
      </c>
      <c r="B2570">
        <f t="shared" si="40"/>
        <v>0.12326509714544649</v>
      </c>
    </row>
    <row r="2571" spans="1:2">
      <c r="A2571">
        <v>202.15276026618085</v>
      </c>
      <c r="B2571">
        <f t="shared" si="40"/>
        <v>1.920251345229029E-13</v>
      </c>
    </row>
    <row r="2572" spans="1:2">
      <c r="A2572">
        <v>88.13417753088288</v>
      </c>
      <c r="B2572">
        <f t="shared" si="40"/>
        <v>3.1923692638306113E-205</v>
      </c>
    </row>
    <row r="2573" spans="1:2">
      <c r="A2573">
        <v>135.07954054119182</v>
      </c>
      <c r="B2573">
        <f t="shared" si="40"/>
        <v>2.7430077863675502E-50</v>
      </c>
    </row>
    <row r="2574" spans="1:2">
      <c r="A2574">
        <v>192.16391638081404</v>
      </c>
      <c r="B2574">
        <f t="shared" si="40"/>
        <v>3.5798710127142695E-5</v>
      </c>
    </row>
    <row r="2575" spans="1:2">
      <c r="A2575">
        <v>163.73038351928699</v>
      </c>
      <c r="B2575">
        <f t="shared" si="40"/>
        <v>5.4605581473971356E-8</v>
      </c>
    </row>
    <row r="2576" spans="1:2">
      <c r="A2576">
        <v>218.03274921665434</v>
      </c>
      <c r="B2576">
        <f t="shared" si="40"/>
        <v>1.6735652807395025E-36</v>
      </c>
    </row>
    <row r="2577" spans="1:2">
      <c r="A2577">
        <v>204.5838737100712</v>
      </c>
      <c r="B2577">
        <f t="shared" si="40"/>
        <v>3.4829329627511584E-16</v>
      </c>
    </row>
    <row r="2578" spans="1:2">
      <c r="A2578">
        <v>130.65425309803686</v>
      </c>
      <c r="B2578">
        <f t="shared" si="40"/>
        <v>2.3622744550577009E-60</v>
      </c>
    </row>
    <row r="2579" spans="1:2">
      <c r="A2579">
        <v>267.15480817045318</v>
      </c>
      <c r="B2579">
        <f t="shared" si="40"/>
        <v>7.1198095782808111E-185</v>
      </c>
    </row>
    <row r="2580" spans="1:2">
      <c r="A2580">
        <v>206.28930587889045</v>
      </c>
      <c r="B2580">
        <f t="shared" si="40"/>
        <v>2.8094897257139586E-18</v>
      </c>
    </row>
    <row r="2581" spans="1:2">
      <c r="A2581">
        <v>138.94230323756346</v>
      </c>
      <c r="B2581">
        <f t="shared" si="40"/>
        <v>2.8266957458597375E-42</v>
      </c>
    </row>
    <row r="2582" spans="1:2">
      <c r="A2582">
        <v>217.96062173933024</v>
      </c>
      <c r="B2582">
        <f t="shared" si="40"/>
        <v>2.2692920801364309E-36</v>
      </c>
    </row>
    <row r="2583" spans="1:2">
      <c r="A2583">
        <v>161.48074837445165</v>
      </c>
      <c r="B2583">
        <f t="shared" si="40"/>
        <v>7.0626323989218048E-10</v>
      </c>
    </row>
    <row r="2584" spans="1:2">
      <c r="A2584">
        <v>187.73683154875471</v>
      </c>
      <c r="B2584">
        <f t="shared" si="40"/>
        <v>4.781377894700959E-3</v>
      </c>
    </row>
    <row r="2585" spans="1:2">
      <c r="A2585">
        <v>145.58753991848789</v>
      </c>
      <c r="B2585">
        <f t="shared" si="40"/>
        <v>3.56137220015226E-30</v>
      </c>
    </row>
    <row r="2586" spans="1:2">
      <c r="A2586">
        <v>145.64146158561925</v>
      </c>
      <c r="B2586">
        <f t="shared" si="40"/>
        <v>4.3761075241246448E-30</v>
      </c>
    </row>
    <row r="2587" spans="1:2">
      <c r="A2587">
        <v>202.71145831400645</v>
      </c>
      <c r="B2587">
        <f t="shared" si="40"/>
        <v>4.7707835113310609E-14</v>
      </c>
    </row>
    <row r="2588" spans="1:2">
      <c r="A2588">
        <v>214.03129767320934</v>
      </c>
      <c r="B2588">
        <f t="shared" si="40"/>
        <v>1.5172577281653963E-29</v>
      </c>
    </row>
    <row r="2589" spans="1:2">
      <c r="A2589">
        <v>131.60512980874046</v>
      </c>
      <c r="B2589">
        <f t="shared" si="40"/>
        <v>4.1278135461170521E-58</v>
      </c>
    </row>
    <row r="2590" spans="1:2">
      <c r="A2590">
        <v>170.70042576931883</v>
      </c>
      <c r="B2590">
        <f t="shared" si="40"/>
        <v>1.0894188715131459E-3</v>
      </c>
    </row>
    <row r="2591" spans="1:2">
      <c r="A2591">
        <v>124.1965246660402</v>
      </c>
      <c r="B2591">
        <f t="shared" si="40"/>
        <v>9.7762267539363453E-77</v>
      </c>
    </row>
    <row r="2592" spans="1:2">
      <c r="A2592">
        <v>243.7400489722495</v>
      </c>
      <c r="B2592">
        <f t="shared" si="40"/>
        <v>1.2555884282465451E-99</v>
      </c>
    </row>
    <row r="2593" spans="1:2">
      <c r="A2593">
        <v>180.89933223534899</v>
      </c>
      <c r="B2593">
        <f t="shared" si="40"/>
        <v>0.12713775819745199</v>
      </c>
    </row>
    <row r="2594" spans="1:2">
      <c r="A2594">
        <v>243.34160843834979</v>
      </c>
      <c r="B2594">
        <f t="shared" si="40"/>
        <v>2.0918442516226729E-98</v>
      </c>
    </row>
    <row r="2595" spans="1:2">
      <c r="A2595">
        <v>254.5504735277791</v>
      </c>
      <c r="B2595">
        <f t="shared" si="40"/>
        <v>1.0685091203833494E-135</v>
      </c>
    </row>
    <row r="2596" spans="1:2">
      <c r="A2596">
        <v>127.12151419662405</v>
      </c>
      <c r="B2596">
        <f t="shared" si="40"/>
        <v>4.5723547045088385E-69</v>
      </c>
    </row>
    <row r="2597" spans="1:2">
      <c r="A2597">
        <v>150.97622781438986</v>
      </c>
      <c r="B2597">
        <f t="shared" si="40"/>
        <v>6.2994878828188609E-22</v>
      </c>
    </row>
    <row r="2598" spans="1:2">
      <c r="A2598">
        <v>197.14639438432641</v>
      </c>
      <c r="B2598">
        <f t="shared" si="40"/>
        <v>1.0723591257607494E-8</v>
      </c>
    </row>
    <row r="2599" spans="1:2">
      <c r="A2599">
        <v>164.64328314184968</v>
      </c>
      <c r="B2599">
        <f t="shared" si="40"/>
        <v>2.7154222305923765E-7</v>
      </c>
    </row>
    <row r="2600" spans="1:2">
      <c r="A2600">
        <v>121.40860053448705</v>
      </c>
      <c r="B2600">
        <f t="shared" si="40"/>
        <v>1.9739495043849029E-84</v>
      </c>
    </row>
    <row r="2601" spans="1:2">
      <c r="A2601">
        <v>155.15289578586817</v>
      </c>
      <c r="B2601">
        <f t="shared" si="40"/>
        <v>1.6904592391237474E-16</v>
      </c>
    </row>
    <row r="2602" spans="1:2">
      <c r="A2602">
        <v>221.8557374359807</v>
      </c>
      <c r="B2602">
        <f t="shared" si="40"/>
        <v>7.1582272802999934E-44</v>
      </c>
    </row>
    <row r="2603" spans="1:2">
      <c r="A2603">
        <v>226.17028253051103</v>
      </c>
      <c r="B2603">
        <f t="shared" si="40"/>
        <v>4.913368329963568E-53</v>
      </c>
    </row>
    <row r="2604" spans="1:2">
      <c r="A2604">
        <v>96.823335297522135</v>
      </c>
      <c r="B2604">
        <f t="shared" si="40"/>
        <v>1.5897035014534561E-168</v>
      </c>
    </row>
    <row r="2605" spans="1:2">
      <c r="A2605">
        <v>228.53576228924794</v>
      </c>
      <c r="B2605">
        <f t="shared" si="40"/>
        <v>1.9329338162460953E-58</v>
      </c>
    </row>
    <row r="2606" spans="1:2">
      <c r="A2606">
        <v>164.20999645531992</v>
      </c>
      <c r="B2606">
        <f t="shared" si="40"/>
        <v>1.2829982494993265E-7</v>
      </c>
    </row>
    <row r="2607" spans="1:2">
      <c r="A2607">
        <v>194.49750698157004</v>
      </c>
      <c r="B2607">
        <f t="shared" si="40"/>
        <v>1.1290994464461058E-6</v>
      </c>
    </row>
    <row r="2608" spans="1:2">
      <c r="A2608">
        <v>133.92955952411285</v>
      </c>
      <c r="B2608">
        <f t="shared" si="40"/>
        <v>8.1956112153729391E-53</v>
      </c>
    </row>
    <row r="2609" spans="1:2">
      <c r="A2609">
        <v>168.85328977848985</v>
      </c>
      <c r="B2609">
        <f t="shared" si="40"/>
        <v>1.3365064241847903E-4</v>
      </c>
    </row>
    <row r="2610" spans="1:2">
      <c r="A2610">
        <v>117.99495314306114</v>
      </c>
      <c r="B2610">
        <f t="shared" si="40"/>
        <v>2.3050991997248318E-94</v>
      </c>
    </row>
    <row r="2611" spans="1:2">
      <c r="A2611">
        <v>204.05497752988595</v>
      </c>
      <c r="B2611">
        <f t="shared" si="40"/>
        <v>1.4541927103686187E-15</v>
      </c>
    </row>
    <row r="2612" spans="1:2">
      <c r="A2612">
        <v>282.47853424516506</v>
      </c>
      <c r="B2612">
        <f t="shared" si="40"/>
        <v>5.5043452951376334E-255</v>
      </c>
    </row>
    <row r="2613" spans="1:2">
      <c r="A2613">
        <v>189.88732040241302</v>
      </c>
      <c r="B2613">
        <f t="shared" si="40"/>
        <v>5.8224909919246724E-4</v>
      </c>
    </row>
    <row r="2614" spans="1:2">
      <c r="A2614">
        <v>154.84049799822969</v>
      </c>
      <c r="B2614">
        <f t="shared" si="40"/>
        <v>7.0971907595197145E-17</v>
      </c>
    </row>
    <row r="2615" spans="1:2">
      <c r="A2615">
        <v>82.379749983083457</v>
      </c>
      <c r="B2615">
        <f t="shared" si="40"/>
        <v>1.5700285534792595E-231</v>
      </c>
    </row>
    <row r="2616" spans="1:2">
      <c r="A2616">
        <v>108.50473972794134</v>
      </c>
      <c r="B2616">
        <f t="shared" si="40"/>
        <v>6.2298370125590165E-125</v>
      </c>
    </row>
    <row r="2617" spans="1:2">
      <c r="A2617">
        <v>255.58774086646736</v>
      </c>
      <c r="B2617">
        <f t="shared" si="40"/>
        <v>1.8677705058747262E-139</v>
      </c>
    </row>
    <row r="2618" spans="1:2">
      <c r="A2618">
        <v>334.9455919303</v>
      </c>
      <c r="B2618">
        <f t="shared" si="40"/>
        <v>0</v>
      </c>
    </row>
    <row r="2619" spans="1:2">
      <c r="A2619">
        <v>180.75107664088137</v>
      </c>
      <c r="B2619">
        <f t="shared" si="40"/>
        <v>0.12887780052300171</v>
      </c>
    </row>
    <row r="2620" spans="1:2">
      <c r="A2620">
        <v>199.39718913490651</v>
      </c>
      <c r="B2620">
        <f t="shared" si="40"/>
        <v>1.1112324960152609E-10</v>
      </c>
    </row>
    <row r="2621" spans="1:2">
      <c r="A2621">
        <v>159.19023712711351</v>
      </c>
      <c r="B2621">
        <f t="shared" si="40"/>
        <v>4.7367268504258045E-12</v>
      </c>
    </row>
    <row r="2622" spans="1:2">
      <c r="A2622">
        <v>103.83407970919507</v>
      </c>
      <c r="B2622">
        <f t="shared" si="40"/>
        <v>1.4267859174647219E-141</v>
      </c>
    </row>
    <row r="2623" spans="1:2">
      <c r="A2623">
        <v>175.84629222226795</v>
      </c>
      <c r="B2623">
        <f t="shared" si="40"/>
        <v>5.0993003665659599E-2</v>
      </c>
    </row>
    <row r="2624" spans="1:2">
      <c r="A2624">
        <v>91.469667495111935</v>
      </c>
      <c r="B2624">
        <f t="shared" si="40"/>
        <v>1.0515824249991537E-190</v>
      </c>
    </row>
    <row r="2625" spans="1:2">
      <c r="A2625">
        <v>282.65572200296447</v>
      </c>
      <c r="B2625">
        <f t="shared" si="40"/>
        <v>7.30697706513565E-256</v>
      </c>
    </row>
    <row r="2626" spans="1:2">
      <c r="A2626">
        <v>216.05689698815695</v>
      </c>
      <c r="B2626">
        <f t="shared" ref="B2626:B2689" si="41">_xlfn.NORM.DIST(A2626,180,3,FALSE)</f>
        <v>5.6972832939203676E-33</v>
      </c>
    </row>
    <row r="2627" spans="1:2">
      <c r="A2627">
        <v>172.20791323750746</v>
      </c>
      <c r="B2627">
        <f t="shared" si="41"/>
        <v>4.5587985705041086E-3</v>
      </c>
    </row>
    <row r="2628" spans="1:2">
      <c r="A2628">
        <v>169.36815472916351</v>
      </c>
      <c r="B2628">
        <f t="shared" si="41"/>
        <v>2.4917974947684694E-4</v>
      </c>
    </row>
    <row r="2629" spans="1:2">
      <c r="A2629">
        <v>200.61906570816063</v>
      </c>
      <c r="B2629">
        <f t="shared" si="41"/>
        <v>7.3467295603040207E-12</v>
      </c>
    </row>
    <row r="2630" spans="1:2">
      <c r="A2630">
        <v>146.5175437257858</v>
      </c>
      <c r="B2630">
        <f t="shared" si="41"/>
        <v>1.1887402187958056E-28</v>
      </c>
    </row>
    <row r="2631" spans="1:2">
      <c r="A2631">
        <v>178.58945557207335</v>
      </c>
      <c r="B2631">
        <f t="shared" si="41"/>
        <v>0.11906495052352283</v>
      </c>
    </row>
    <row r="2632" spans="1:2">
      <c r="A2632">
        <v>146.43034137377981</v>
      </c>
      <c r="B2632">
        <f t="shared" si="41"/>
        <v>8.5903561202873972E-29</v>
      </c>
    </row>
    <row r="2633" spans="1:2">
      <c r="A2633">
        <v>166.58799995610025</v>
      </c>
      <c r="B2633">
        <f t="shared" si="41"/>
        <v>6.0771111815288031E-6</v>
      </c>
    </row>
    <row r="2634" spans="1:2">
      <c r="A2634">
        <v>198.45674887590576</v>
      </c>
      <c r="B2634">
        <f t="shared" si="41"/>
        <v>8.0302236714995033E-10</v>
      </c>
    </row>
    <row r="2635" spans="1:2">
      <c r="A2635">
        <v>172.06180291366763</v>
      </c>
      <c r="B2635">
        <f t="shared" si="41"/>
        <v>4.0123320256209233E-3</v>
      </c>
    </row>
    <row r="2636" spans="1:2">
      <c r="A2636">
        <v>159.26230662415037</v>
      </c>
      <c r="B2636">
        <f t="shared" si="41"/>
        <v>5.5940111992645781E-12</v>
      </c>
    </row>
    <row r="2637" spans="1:2">
      <c r="A2637">
        <v>189.77205559138383</v>
      </c>
      <c r="B2637">
        <f t="shared" si="41"/>
        <v>6.6036264999612805E-4</v>
      </c>
    </row>
    <row r="2638" spans="1:2">
      <c r="A2638">
        <v>95.188059276260901</v>
      </c>
      <c r="B2638">
        <f t="shared" si="41"/>
        <v>3.7438038102683884E-175</v>
      </c>
    </row>
    <row r="2639" spans="1:2">
      <c r="A2639">
        <v>189.88732040241302</v>
      </c>
      <c r="B2639">
        <f t="shared" si="41"/>
        <v>5.8224909919246724E-4</v>
      </c>
    </row>
    <row r="2640" spans="1:2">
      <c r="A2640">
        <v>146.57076962947031</v>
      </c>
      <c r="B2640">
        <f t="shared" si="41"/>
        <v>1.4488231498177835E-28</v>
      </c>
    </row>
    <row r="2641" spans="1:2">
      <c r="A2641">
        <v>195.49557964608539</v>
      </c>
      <c r="B2641">
        <f t="shared" si="41"/>
        <v>2.1402750591253823E-7</v>
      </c>
    </row>
    <row r="2642" spans="1:2">
      <c r="A2642">
        <v>143.36979393163347</v>
      </c>
      <c r="B2642">
        <f t="shared" si="41"/>
        <v>5.6263090404266618E-34</v>
      </c>
    </row>
    <row r="2643" spans="1:2">
      <c r="A2643">
        <v>88.291883912170306</v>
      </c>
      <c r="B2643">
        <f t="shared" si="41"/>
        <v>1.594491723428582E-204</v>
      </c>
    </row>
    <row r="2644" spans="1:2">
      <c r="A2644">
        <v>237.95431206934154</v>
      </c>
      <c r="B2644">
        <f t="shared" si="41"/>
        <v>1.2212260091951316E-82</v>
      </c>
    </row>
    <row r="2645" spans="1:2">
      <c r="A2645">
        <v>192.52548145203036</v>
      </c>
      <c r="B2645">
        <f t="shared" si="41"/>
        <v>2.1801465721622281E-5</v>
      </c>
    </row>
    <row r="2646" spans="1:2">
      <c r="A2646">
        <v>167.96050931559876</v>
      </c>
      <c r="B2646">
        <f t="shared" si="41"/>
        <v>4.2318267581530247E-5</v>
      </c>
    </row>
    <row r="2647" spans="1:2">
      <c r="A2647">
        <v>176.79682105124812</v>
      </c>
      <c r="B2647">
        <f t="shared" si="41"/>
        <v>7.5202517959730361E-2</v>
      </c>
    </row>
    <row r="2648" spans="1:2">
      <c r="A2648">
        <v>253.82003786915448</v>
      </c>
      <c r="B2648">
        <f t="shared" si="41"/>
        <v>4.4014485947160297E-133</v>
      </c>
    </row>
    <row r="2649" spans="1:2">
      <c r="A2649">
        <v>201.14946937581408</v>
      </c>
      <c r="B2649">
        <f t="shared" si="41"/>
        <v>2.1457030163873738E-12</v>
      </c>
    </row>
    <row r="2650" spans="1:2">
      <c r="A2650">
        <v>183.0546914331353</v>
      </c>
      <c r="B2650">
        <f t="shared" si="41"/>
        <v>7.918665635333548E-2</v>
      </c>
    </row>
    <row r="2651" spans="1:2">
      <c r="A2651">
        <v>143.74747752270196</v>
      </c>
      <c r="B2651">
        <f t="shared" si="41"/>
        <v>2.5963969441203463E-33</v>
      </c>
    </row>
    <row r="2652" spans="1:2">
      <c r="A2652">
        <v>130.62932157452451</v>
      </c>
      <c r="B2652">
        <f t="shared" si="41"/>
        <v>2.0603879754698217E-60</v>
      </c>
    </row>
    <row r="2653" spans="1:2">
      <c r="A2653">
        <v>208.92752490879502</v>
      </c>
      <c r="B2653">
        <f t="shared" si="41"/>
        <v>8.587760895601851E-22</v>
      </c>
    </row>
    <row r="2654" spans="1:2">
      <c r="A2654">
        <v>255.01930213038577</v>
      </c>
      <c r="B2654">
        <f t="shared" si="41"/>
        <v>2.1721883884098456E-137</v>
      </c>
    </row>
    <row r="2655" spans="1:2">
      <c r="A2655">
        <v>198.67765377028263</v>
      </c>
      <c r="B2655">
        <f t="shared" si="41"/>
        <v>5.0910324224483003E-10</v>
      </c>
    </row>
    <row r="2656" spans="1:2">
      <c r="A2656">
        <v>121.2423130706884</v>
      </c>
      <c r="B2656">
        <f t="shared" si="41"/>
        <v>6.6760601212822094E-85</v>
      </c>
    </row>
    <row r="2657" spans="1:2">
      <c r="A2657">
        <v>141.92608477940666</v>
      </c>
      <c r="B2657">
        <f t="shared" si="41"/>
        <v>1.4062130220511867E-36</v>
      </c>
    </row>
    <row r="2658" spans="1:2">
      <c r="A2658">
        <v>183.4769038848026</v>
      </c>
      <c r="B2658">
        <f t="shared" si="41"/>
        <v>6.7938378044822306E-2</v>
      </c>
    </row>
    <row r="2659" spans="1:2">
      <c r="A2659">
        <v>185.44695808457618</v>
      </c>
      <c r="B2659">
        <f t="shared" si="41"/>
        <v>2.5582463646185667E-2</v>
      </c>
    </row>
    <row r="2660" spans="1:2">
      <c r="A2660">
        <v>88.13417753088288</v>
      </c>
      <c r="B2660">
        <f t="shared" si="41"/>
        <v>3.1923692638306113E-205</v>
      </c>
    </row>
    <row r="2661" spans="1:2">
      <c r="A2661">
        <v>192.3607014756999</v>
      </c>
      <c r="B2661">
        <f t="shared" si="41"/>
        <v>2.7379549025896174E-5</v>
      </c>
    </row>
    <row r="2662" spans="1:2">
      <c r="A2662">
        <v>156.61017232530867</v>
      </c>
      <c r="B2662">
        <f t="shared" si="41"/>
        <v>8.3952651152054357E-15</v>
      </c>
    </row>
    <row r="2663" spans="1:2">
      <c r="A2663">
        <v>230.36492439103313</v>
      </c>
      <c r="B2663">
        <f t="shared" si="41"/>
        <v>8.3450211958659904E-63</v>
      </c>
    </row>
    <row r="2664" spans="1:2">
      <c r="A2664">
        <v>260.20784207474208</v>
      </c>
      <c r="B2664">
        <f t="shared" si="41"/>
        <v>8.0274603420315281E-157</v>
      </c>
    </row>
    <row r="2665" spans="1:2">
      <c r="A2665">
        <v>268.65394647727953</v>
      </c>
      <c r="B2665">
        <f t="shared" si="41"/>
        <v>3.114530048262586E-191</v>
      </c>
    </row>
    <row r="2666" spans="1:2">
      <c r="A2666">
        <v>192.81115032725211</v>
      </c>
      <c r="B2666">
        <f t="shared" si="41"/>
        <v>1.4583231823766561E-5</v>
      </c>
    </row>
    <row r="2667" spans="1:2">
      <c r="A2667">
        <v>108.50473972794134</v>
      </c>
      <c r="B2667">
        <f t="shared" si="41"/>
        <v>6.2298370125590165E-125</v>
      </c>
    </row>
    <row r="2668" spans="1:2">
      <c r="A2668">
        <v>180.98908571999345</v>
      </c>
      <c r="B2668">
        <f t="shared" si="41"/>
        <v>0.12594621887051183</v>
      </c>
    </row>
    <row r="2669" spans="1:2">
      <c r="A2669">
        <v>239.80805781291565</v>
      </c>
      <c r="B2669">
        <f t="shared" si="41"/>
        <v>6.6028750995574169E-88</v>
      </c>
    </row>
    <row r="2670" spans="1:2">
      <c r="A2670">
        <v>180.28282784114708</v>
      </c>
      <c r="B2670">
        <f t="shared" si="41"/>
        <v>0.13239110785260094</v>
      </c>
    </row>
    <row r="2671" spans="1:2">
      <c r="A2671">
        <v>227.42439614346949</v>
      </c>
      <c r="B2671">
        <f t="shared" si="41"/>
        <v>7.2332971176326553E-56</v>
      </c>
    </row>
    <row r="2672" spans="1:2">
      <c r="A2672">
        <v>190.15385578284622</v>
      </c>
      <c r="B2672">
        <f t="shared" si="41"/>
        <v>4.32740491572246E-4</v>
      </c>
    </row>
    <row r="2673" spans="1:2">
      <c r="A2673">
        <v>220.83690782863414</v>
      </c>
      <c r="B2673">
        <f t="shared" si="41"/>
        <v>7.718591637111299E-42</v>
      </c>
    </row>
    <row r="2674" spans="1:2">
      <c r="A2674">
        <v>157.92870203738858</v>
      </c>
      <c r="B2674">
        <f t="shared" si="41"/>
        <v>2.3457382672572945E-13</v>
      </c>
    </row>
    <row r="2675" spans="1:2">
      <c r="A2675">
        <v>242.72191512834979</v>
      </c>
      <c r="B2675">
        <f t="shared" si="41"/>
        <v>1.6046666327561785E-96</v>
      </c>
    </row>
    <row r="2676" spans="1:2">
      <c r="A2676">
        <v>73.961012276122347</v>
      </c>
      <c r="B2676">
        <f t="shared" si="41"/>
        <v>6.7307336430871899E-273</v>
      </c>
    </row>
    <row r="2677" spans="1:2">
      <c r="A2677">
        <v>193.46047156403074</v>
      </c>
      <c r="B2677">
        <f t="shared" si="41"/>
        <v>5.6528824581072143E-6</v>
      </c>
    </row>
    <row r="2678" spans="1:2">
      <c r="A2678">
        <v>154.60672148008598</v>
      </c>
      <c r="B2678">
        <f t="shared" si="41"/>
        <v>3.6808383449494589E-17</v>
      </c>
    </row>
    <row r="2679" spans="1:2">
      <c r="A2679">
        <v>136.8913085568056</v>
      </c>
      <c r="B2679">
        <f t="shared" si="41"/>
        <v>1.933209060609506E-46</v>
      </c>
    </row>
    <row r="2680" spans="1:2">
      <c r="A2680">
        <v>232.72506996334414</v>
      </c>
      <c r="B2680">
        <f t="shared" si="41"/>
        <v>1.1246964003263282E-68</v>
      </c>
    </row>
    <row r="2681" spans="1:2">
      <c r="A2681">
        <v>171.43329660000745</v>
      </c>
      <c r="B2681">
        <f t="shared" si="41"/>
        <v>2.2548213072678745E-3</v>
      </c>
    </row>
    <row r="2682" spans="1:2">
      <c r="A2682">
        <v>113.24451224907534</v>
      </c>
      <c r="B2682">
        <f t="shared" si="41"/>
        <v>4.0239814463627797E-109</v>
      </c>
    </row>
    <row r="2683" spans="1:2">
      <c r="A2683">
        <v>154.8360914963996</v>
      </c>
      <c r="B2683">
        <f t="shared" si="41"/>
        <v>7.0102935950964238E-17</v>
      </c>
    </row>
    <row r="2684" spans="1:2">
      <c r="A2684">
        <v>142.45498095959192</v>
      </c>
      <c r="B2684">
        <f t="shared" si="41"/>
        <v>1.297235553122549E-35</v>
      </c>
    </row>
    <row r="2685" spans="1:2">
      <c r="A2685">
        <v>215.47813776094699</v>
      </c>
      <c r="B2685">
        <f t="shared" si="41"/>
        <v>5.6830672695821959E-32</v>
      </c>
    </row>
    <row r="2686" spans="1:2">
      <c r="A2686">
        <v>236.13836947304662</v>
      </c>
      <c r="B2686">
        <f t="shared" si="41"/>
        <v>1.218048312019065E-77</v>
      </c>
    </row>
    <row r="2687" spans="1:2">
      <c r="A2687">
        <v>161.39737272140337</v>
      </c>
      <c r="B2687">
        <f t="shared" si="41"/>
        <v>5.9468996438310037E-10</v>
      </c>
    </row>
    <row r="2688" spans="1:2">
      <c r="A2688">
        <v>154.79202647809871</v>
      </c>
      <c r="B2688">
        <f t="shared" si="41"/>
        <v>6.1970065791351659E-17</v>
      </c>
    </row>
    <row r="2689" spans="1:2">
      <c r="A2689">
        <v>56.116999075748026</v>
      </c>
      <c r="B2689">
        <f t="shared" si="41"/>
        <v>0</v>
      </c>
    </row>
    <row r="2690" spans="1:2">
      <c r="A2690">
        <v>135.26322209116188</v>
      </c>
      <c r="B2690">
        <f t="shared" ref="B2690:B2753" si="42">_xlfn.NORM.DIST(A2690,180,3,FALSE)</f>
        <v>6.8480577277855658E-50</v>
      </c>
    </row>
    <row r="2691" spans="1:2">
      <c r="A2691">
        <v>179.83811903803144</v>
      </c>
      <c r="B2691">
        <f t="shared" si="42"/>
        <v>0.1327872998761844</v>
      </c>
    </row>
    <row r="2692" spans="1:2">
      <c r="A2692">
        <v>176.44093804818112</v>
      </c>
      <c r="B2692">
        <f t="shared" si="42"/>
        <v>6.5791231495505045E-2</v>
      </c>
    </row>
    <row r="2693" spans="1:2">
      <c r="A2693">
        <v>263.77223821298685</v>
      </c>
      <c r="B2693">
        <f t="shared" si="42"/>
        <v>6.3432724238921368E-171</v>
      </c>
    </row>
    <row r="2694" spans="1:2">
      <c r="A2694">
        <v>184.80784137835144</v>
      </c>
      <c r="B2694">
        <f t="shared" si="42"/>
        <v>3.6819182490711373E-2</v>
      </c>
    </row>
    <row r="2695" spans="1:2">
      <c r="A2695">
        <v>188.94282152330561</v>
      </c>
      <c r="B2695">
        <f t="shared" si="42"/>
        <v>1.5639290891571701E-3</v>
      </c>
    </row>
    <row r="2696" spans="1:2">
      <c r="A2696">
        <v>71.04901032987982</v>
      </c>
      <c r="B2696">
        <f t="shared" si="42"/>
        <v>5.2848091682580611E-288</v>
      </c>
    </row>
    <row r="2697" spans="1:2">
      <c r="A2697">
        <v>216.01178832468577</v>
      </c>
      <c r="B2697">
        <f t="shared" si="42"/>
        <v>6.8250265278788113E-33</v>
      </c>
    </row>
    <row r="2698" spans="1:2">
      <c r="A2698">
        <v>198.36931460275082</v>
      </c>
      <c r="B2698">
        <f t="shared" si="42"/>
        <v>9.603172362901524E-10</v>
      </c>
    </row>
    <row r="2699" spans="1:2">
      <c r="A2699">
        <v>106.80823652335675</v>
      </c>
      <c r="B2699">
        <f t="shared" si="42"/>
        <v>7.4490237341522833E-131</v>
      </c>
    </row>
    <row r="2700" spans="1:2">
      <c r="A2700">
        <v>223.71957174953423</v>
      </c>
      <c r="B2700">
        <f t="shared" si="42"/>
        <v>1.0151198273542767E-47</v>
      </c>
    </row>
    <row r="2701" spans="1:2">
      <c r="A2701">
        <v>140.91328512193286</v>
      </c>
      <c r="B2701">
        <f t="shared" si="42"/>
        <v>1.8303377120639778E-38</v>
      </c>
    </row>
    <row r="2702" spans="1:2">
      <c r="A2702">
        <v>185.8237719713361</v>
      </c>
      <c r="B2702">
        <f t="shared" si="42"/>
        <v>2.0205694256064624E-2</v>
      </c>
    </row>
    <row r="2703" spans="1:2">
      <c r="A2703">
        <v>134.81445466793957</v>
      </c>
      <c r="B2703">
        <f t="shared" si="42"/>
        <v>7.2764975851942723E-51</v>
      </c>
    </row>
    <row r="2704" spans="1:2">
      <c r="A2704">
        <v>244.23717195502832</v>
      </c>
      <c r="B2704">
        <f t="shared" si="42"/>
        <v>3.6630892930724183E-101</v>
      </c>
    </row>
    <row r="2705" spans="1:2">
      <c r="A2705">
        <v>258.15093340468593</v>
      </c>
      <c r="B2705">
        <f t="shared" si="42"/>
        <v>5.8024075242535298E-149</v>
      </c>
    </row>
    <row r="2706" spans="1:2">
      <c r="A2706">
        <v>192.98033680541266</v>
      </c>
      <c r="B2706">
        <f t="shared" si="42"/>
        <v>1.1443841892259846E-5</v>
      </c>
    </row>
    <row r="2707" spans="1:2">
      <c r="A2707">
        <v>244.38409400288947</v>
      </c>
      <c r="B2707">
        <f t="shared" si="42"/>
        <v>1.2820455291570708E-101</v>
      </c>
    </row>
    <row r="2708" spans="1:2">
      <c r="A2708">
        <v>208.68957380997017</v>
      </c>
      <c r="B2708">
        <f t="shared" si="42"/>
        <v>1.8393688524319432E-21</v>
      </c>
    </row>
    <row r="2709" spans="1:2">
      <c r="A2709">
        <v>270.85626970772864</v>
      </c>
      <c r="B2709">
        <f t="shared" si="42"/>
        <v>9.0125908305451645E-201</v>
      </c>
    </row>
    <row r="2710" spans="1:2">
      <c r="A2710">
        <v>132.36478753213305</v>
      </c>
      <c r="B2710">
        <f t="shared" si="42"/>
        <v>2.3758496380738379E-56</v>
      </c>
    </row>
    <row r="2711" spans="1:2">
      <c r="A2711">
        <v>285.14098903513514</v>
      </c>
      <c r="B2711">
        <f t="shared" si="42"/>
        <v>2.5326791518164295E-268</v>
      </c>
    </row>
    <row r="2712" spans="1:2">
      <c r="A2712">
        <v>215.81187229428906</v>
      </c>
      <c r="B2712">
        <f t="shared" si="42"/>
        <v>1.5154565590768699E-32</v>
      </c>
    </row>
    <row r="2713" spans="1:2">
      <c r="A2713">
        <v>218.17712013187702</v>
      </c>
      <c r="B2713">
        <f t="shared" si="42"/>
        <v>9.0819776928145953E-37</v>
      </c>
    </row>
    <row r="2714" spans="1:2">
      <c r="A2714">
        <v>165.62842620231095</v>
      </c>
      <c r="B2714">
        <f t="shared" si="42"/>
        <v>1.3818135017810245E-6</v>
      </c>
    </row>
    <row r="2715" spans="1:2">
      <c r="A2715">
        <v>261.31526556098834</v>
      </c>
      <c r="B2715">
        <f t="shared" si="42"/>
        <v>3.8796203570275043E-161</v>
      </c>
    </row>
    <row r="2716" spans="1:2">
      <c r="A2716">
        <v>170.39081103546778</v>
      </c>
      <c r="B2716">
        <f t="shared" si="42"/>
        <v>7.869411617967818E-4</v>
      </c>
    </row>
    <row r="2717" spans="1:2">
      <c r="A2717">
        <v>272.2837443795288</v>
      </c>
      <c r="B2717">
        <f t="shared" si="42"/>
        <v>4.4387387800718243E-207</v>
      </c>
    </row>
    <row r="2718" spans="1:2">
      <c r="A2718">
        <v>197.08041281744954</v>
      </c>
      <c r="B2718">
        <f t="shared" si="42"/>
        <v>1.2157051205732826E-8</v>
      </c>
    </row>
    <row r="2719" spans="1:2">
      <c r="A2719">
        <v>191.29061729443492</v>
      </c>
      <c r="B2719">
        <f t="shared" si="42"/>
        <v>1.1170332406088404E-4</v>
      </c>
    </row>
    <row r="2720" spans="1:2">
      <c r="A2720">
        <v>252.22163731057663</v>
      </c>
      <c r="B2720">
        <f t="shared" si="42"/>
        <v>1.8868871162485418E-127</v>
      </c>
    </row>
    <row r="2721" spans="1:2">
      <c r="A2721">
        <v>192.92392198593006</v>
      </c>
      <c r="B2721">
        <f t="shared" si="42"/>
        <v>1.241170233118653E-5</v>
      </c>
    </row>
    <row r="2722" spans="1:2">
      <c r="A2722">
        <v>127.52726024671574</v>
      </c>
      <c r="B2722">
        <f t="shared" si="42"/>
        <v>4.9146096144111381E-68</v>
      </c>
    </row>
    <row r="2723" spans="1:2">
      <c r="A2723">
        <v>160.37193336131168</v>
      </c>
      <c r="B2723">
        <f t="shared" si="42"/>
        <v>6.7362023305495945E-11</v>
      </c>
    </row>
    <row r="2724" spans="1:2">
      <c r="A2724">
        <v>232.81841822579736</v>
      </c>
      <c r="B2724">
        <f t="shared" si="42"/>
        <v>6.5061517812317028E-69</v>
      </c>
    </row>
    <row r="2725" spans="1:2">
      <c r="A2725">
        <v>192.81115032725211</v>
      </c>
      <c r="B2725">
        <f t="shared" si="42"/>
        <v>1.4583231823766561E-5</v>
      </c>
    </row>
    <row r="2726" spans="1:2">
      <c r="A2726">
        <v>181.05153048934881</v>
      </c>
      <c r="B2726">
        <f t="shared" si="42"/>
        <v>0.12505776741708141</v>
      </c>
    </row>
    <row r="2727" spans="1:2">
      <c r="A2727">
        <v>115.78868725307984</v>
      </c>
      <c r="B2727">
        <f t="shared" si="42"/>
        <v>4.4054343832168122E-101</v>
      </c>
    </row>
    <row r="2728" spans="1:2">
      <c r="A2728">
        <v>175.45075070273015</v>
      </c>
      <c r="B2728">
        <f t="shared" si="42"/>
        <v>4.2116730417937488E-2</v>
      </c>
    </row>
    <row r="2729" spans="1:2">
      <c r="A2729">
        <v>111.50603131653043</v>
      </c>
      <c r="B2729">
        <f t="shared" si="42"/>
        <v>8.5427444147303395E-115</v>
      </c>
    </row>
    <row r="2730" spans="1:2">
      <c r="A2730">
        <v>125.99333376754657</v>
      </c>
      <c r="B2730">
        <f t="shared" si="42"/>
        <v>5.6326273907892201E-72</v>
      </c>
    </row>
    <row r="2731" spans="1:2">
      <c r="A2731">
        <v>184.63146534457337</v>
      </c>
      <c r="B2731">
        <f t="shared" si="42"/>
        <v>4.0387147798467332E-2</v>
      </c>
    </row>
    <row r="2732" spans="1:2">
      <c r="A2732">
        <v>125.87018363745301</v>
      </c>
      <c r="B2732">
        <f t="shared" si="42"/>
        <v>2.6878495771012032E-72</v>
      </c>
    </row>
    <row r="2733" spans="1:2">
      <c r="A2733">
        <v>118.90014138742117</v>
      </c>
      <c r="B2733">
        <f t="shared" si="42"/>
        <v>1.1253532061597838E-91</v>
      </c>
    </row>
    <row r="2734" spans="1:2">
      <c r="A2734">
        <v>242.316632920556</v>
      </c>
      <c r="B2734">
        <f t="shared" si="42"/>
        <v>2.6795762018409161E-95</v>
      </c>
    </row>
    <row r="2735" spans="1:2">
      <c r="A2735">
        <v>220.32285460198182</v>
      </c>
      <c r="B2735">
        <f t="shared" si="42"/>
        <v>7.8369436774494369E-41</v>
      </c>
    </row>
    <row r="2736" spans="1:2">
      <c r="A2736">
        <v>116.94435033830814</v>
      </c>
      <c r="B2736">
        <f t="shared" si="42"/>
        <v>1.5581255332727731E-97</v>
      </c>
    </row>
    <row r="2737" spans="1:2">
      <c r="A2737">
        <v>194.80648393226147</v>
      </c>
      <c r="B2737">
        <f t="shared" si="42"/>
        <v>6.8277223330553401E-7</v>
      </c>
    </row>
    <row r="2738" spans="1:2">
      <c r="A2738">
        <v>199.03278302961553</v>
      </c>
      <c r="B2738">
        <f t="shared" si="42"/>
        <v>2.419295125720279E-10</v>
      </c>
    </row>
    <row r="2739" spans="1:2">
      <c r="A2739">
        <v>178.32013713785273</v>
      </c>
      <c r="B2739">
        <f t="shared" si="42"/>
        <v>0.11368483961311879</v>
      </c>
    </row>
    <row r="2740" spans="1:2">
      <c r="A2740">
        <v>247.27359959768364</v>
      </c>
      <c r="B2740">
        <f t="shared" si="42"/>
        <v>8.4956128828872772E-111</v>
      </c>
    </row>
    <row r="2741" spans="1:2">
      <c r="A2741">
        <v>104.047447166231</v>
      </c>
      <c r="B2741">
        <f t="shared" si="42"/>
        <v>8.6589917712234583E-141</v>
      </c>
    </row>
    <row r="2742" spans="1:2">
      <c r="A2742">
        <v>103.60702890437096</v>
      </c>
      <c r="B2742">
        <f t="shared" si="42"/>
        <v>2.0826511452821481E-142</v>
      </c>
    </row>
    <row r="2743" spans="1:2">
      <c r="A2743">
        <v>240.15872259013122</v>
      </c>
      <c r="B2743">
        <f t="shared" si="42"/>
        <v>6.3787506184757822E-89</v>
      </c>
    </row>
    <row r="2744" spans="1:2">
      <c r="A2744">
        <v>209.54362344098627</v>
      </c>
      <c r="B2744">
        <f t="shared" si="42"/>
        <v>1.1606791800708227E-22</v>
      </c>
    </row>
    <row r="2745" spans="1:2">
      <c r="A2745">
        <v>212.12937031094043</v>
      </c>
      <c r="B2745">
        <f t="shared" si="42"/>
        <v>1.6484897469506954E-26</v>
      </c>
    </row>
    <row r="2746" spans="1:2">
      <c r="A2746">
        <v>178.39823658476234</v>
      </c>
      <c r="B2746">
        <f t="shared" si="42"/>
        <v>0.11531512129654982</v>
      </c>
    </row>
    <row r="2747" spans="1:2">
      <c r="A2747">
        <v>125.55395915085683</v>
      </c>
      <c r="B2747">
        <f t="shared" si="42"/>
        <v>3.9902862035803956E-73</v>
      </c>
    </row>
    <row r="2748" spans="1:2">
      <c r="A2748">
        <v>299.39671821892262</v>
      </c>
      <c r="B2748">
        <f t="shared" si="42"/>
        <v>0</v>
      </c>
    </row>
    <row r="2749" spans="1:2">
      <c r="A2749">
        <v>236.89536010322627</v>
      </c>
      <c r="B2749">
        <f t="shared" si="42"/>
        <v>1.0499920207875835E-79</v>
      </c>
    </row>
    <row r="2750" spans="1:2">
      <c r="A2750">
        <v>243.55300456561963</v>
      </c>
      <c r="B2750">
        <f t="shared" si="42"/>
        <v>4.7131277609661555E-99</v>
      </c>
    </row>
    <row r="2751" spans="1:2">
      <c r="A2751">
        <v>191.57866336143343</v>
      </c>
      <c r="B2751">
        <f t="shared" si="42"/>
        <v>7.7469123081823636E-5</v>
      </c>
    </row>
    <row r="2752" spans="1:2">
      <c r="A2752">
        <v>171.84849343691894</v>
      </c>
      <c r="B2752">
        <f t="shared" si="42"/>
        <v>3.3158074397787326E-3</v>
      </c>
    </row>
    <row r="2753" spans="1:2">
      <c r="A2753">
        <v>226.45311037165811</v>
      </c>
      <c r="B2753">
        <f t="shared" si="42"/>
        <v>1.1463695549235957E-53</v>
      </c>
    </row>
    <row r="2754" spans="1:2">
      <c r="A2754">
        <v>140.75604258294334</v>
      </c>
      <c r="B2754">
        <f t="shared" ref="B2754:B2817" si="43">_xlfn.NORM.DIST(A2754,180,3,FALSE)</f>
        <v>9.2332638244974114E-39</v>
      </c>
    </row>
    <row r="2755" spans="1:2">
      <c r="A2755">
        <v>251.78829264375963</v>
      </c>
      <c r="B2755">
        <f t="shared" si="43"/>
        <v>6.0456544730068317E-126</v>
      </c>
    </row>
    <row r="2756" spans="1:2">
      <c r="A2756">
        <v>263.0147837405093</v>
      </c>
      <c r="B2756">
        <f t="shared" si="43"/>
        <v>7.0863577814783152E-168</v>
      </c>
    </row>
    <row r="2757" spans="1:2">
      <c r="A2757">
        <v>174.27827333420282</v>
      </c>
      <c r="B2757">
        <f t="shared" si="43"/>
        <v>2.1572470988204581E-2</v>
      </c>
    </row>
    <row r="2758" spans="1:2">
      <c r="A2758">
        <v>214.58408173173666</v>
      </c>
      <c r="B2758">
        <f t="shared" si="43"/>
        <v>1.844661699098146E-30</v>
      </c>
    </row>
    <row r="2759" spans="1:2">
      <c r="A2759">
        <v>125.78785162957502</v>
      </c>
      <c r="B2759">
        <f t="shared" si="43"/>
        <v>1.6375238709312023E-72</v>
      </c>
    </row>
    <row r="2760" spans="1:2">
      <c r="A2760">
        <v>170.91054633026943</v>
      </c>
      <c r="B2760">
        <f t="shared" si="43"/>
        <v>1.3502722436731862E-3</v>
      </c>
    </row>
    <row r="2761" spans="1:2">
      <c r="A2761">
        <v>217.61668267543428</v>
      </c>
      <c r="B2761">
        <f t="shared" si="43"/>
        <v>9.6174420603560897E-36</v>
      </c>
    </row>
    <row r="2762" spans="1:2">
      <c r="A2762">
        <v>244.53147989304853</v>
      </c>
      <c r="B2762">
        <f t="shared" si="43"/>
        <v>4.4614227111272304E-102</v>
      </c>
    </row>
    <row r="2763" spans="1:2">
      <c r="A2763">
        <v>161.15118842179072</v>
      </c>
      <c r="B2763">
        <f t="shared" si="43"/>
        <v>3.563168667535374E-10</v>
      </c>
    </row>
    <row r="2764" spans="1:2">
      <c r="A2764">
        <v>113.51910688943462</v>
      </c>
      <c r="B2764">
        <f t="shared" si="43"/>
        <v>3.0717335212174284E-108</v>
      </c>
    </row>
    <row r="2765" spans="1:2">
      <c r="A2765">
        <v>116.0464676101401</v>
      </c>
      <c r="B2765">
        <f t="shared" si="43"/>
        <v>2.7613489298695004E-100</v>
      </c>
    </row>
    <row r="2766" spans="1:2">
      <c r="A2766">
        <v>127.26820432333625</v>
      </c>
      <c r="B2766">
        <f t="shared" si="43"/>
        <v>1.0812406123180984E-68</v>
      </c>
    </row>
    <row r="2767" spans="1:2">
      <c r="A2767">
        <v>68.381917116930708</v>
      </c>
      <c r="B2767">
        <f t="shared" si="43"/>
        <v>3.3834684301701689E-302</v>
      </c>
    </row>
    <row r="2768" spans="1:2">
      <c r="A2768">
        <v>149.07029981230153</v>
      </c>
      <c r="B2768">
        <f t="shared" si="43"/>
        <v>1.1023803098304722E-24</v>
      </c>
    </row>
    <row r="2769" spans="1:2">
      <c r="A2769">
        <v>244.93305136245908</v>
      </c>
      <c r="B2769">
        <f t="shared" si="43"/>
        <v>2.4837275234876871E-103</v>
      </c>
    </row>
    <row r="2770" spans="1:2">
      <c r="A2770">
        <v>177.41031047051365</v>
      </c>
      <c r="B2770">
        <f t="shared" si="43"/>
        <v>9.1617433538751097E-2</v>
      </c>
    </row>
    <row r="2771" spans="1:2">
      <c r="A2771">
        <v>238.81833430976258</v>
      </c>
      <c r="B2771">
        <f t="shared" si="43"/>
        <v>4.4923648272075877E-85</v>
      </c>
    </row>
    <row r="2772" spans="1:2">
      <c r="A2772">
        <v>138.22613072959939</v>
      </c>
      <c r="B2772">
        <f t="shared" si="43"/>
        <v>1.0471205625442591E-43</v>
      </c>
    </row>
    <row r="2773" spans="1:2">
      <c r="A2773">
        <v>160.08174202368536</v>
      </c>
      <c r="B2773">
        <f t="shared" si="43"/>
        <v>3.5606414512221666E-11</v>
      </c>
    </row>
    <row r="2774" spans="1:2">
      <c r="A2774">
        <v>265.96876341471216</v>
      </c>
      <c r="B2774">
        <f t="shared" si="43"/>
        <v>6.4064528956100987E-180</v>
      </c>
    </row>
    <row r="2775" spans="1:2">
      <c r="A2775">
        <v>144.56163671609829</v>
      </c>
      <c r="B2775">
        <f t="shared" si="43"/>
        <v>6.6471939763219641E-32</v>
      </c>
    </row>
    <row r="2776" spans="1:2">
      <c r="A2776">
        <v>264.21149686910212</v>
      </c>
      <c r="B2776">
        <f t="shared" si="43"/>
        <v>1.0519329151276828E-172</v>
      </c>
    </row>
    <row r="2777" spans="1:2">
      <c r="A2777">
        <v>247.93098009438836</v>
      </c>
      <c r="B2777">
        <f t="shared" si="43"/>
        <v>6.0915031639831775E-113</v>
      </c>
    </row>
    <row r="2778" spans="1:2">
      <c r="A2778">
        <v>239.68409595880075</v>
      </c>
      <c r="B2778">
        <f t="shared" si="43"/>
        <v>1.5035590881758951E-87</v>
      </c>
    </row>
    <row r="2779" spans="1:2">
      <c r="A2779">
        <v>205.31825202822802</v>
      </c>
      <c r="B2779">
        <f t="shared" si="43"/>
        <v>4.5472070827808804E-17</v>
      </c>
    </row>
    <row r="2780" spans="1:2">
      <c r="A2780">
        <v>227.23839538200991</v>
      </c>
      <c r="B2780">
        <f t="shared" si="43"/>
        <v>1.9237878012276776E-55</v>
      </c>
    </row>
    <row r="2781" spans="1:2">
      <c r="A2781">
        <v>80.14356626488734</v>
      </c>
      <c r="B2781">
        <f t="shared" si="43"/>
        <v>3.4782238564293811E-242</v>
      </c>
    </row>
    <row r="2782" spans="1:2">
      <c r="A2782">
        <v>141.04919091521879</v>
      </c>
      <c r="B2782">
        <f t="shared" si="43"/>
        <v>3.2992953460606916E-38</v>
      </c>
    </row>
    <row r="2783" spans="1:2">
      <c r="A2783">
        <v>246.1355625197757</v>
      </c>
      <c r="B2783">
        <f t="shared" si="43"/>
        <v>3.9114495261313053E-107</v>
      </c>
    </row>
    <row r="2784" spans="1:2">
      <c r="A2784">
        <v>178.75336584409524</v>
      </c>
      <c r="B2784">
        <f t="shared" si="43"/>
        <v>0.1219810555765939</v>
      </c>
    </row>
    <row r="2785" spans="1:2">
      <c r="A2785">
        <v>58.907474339939654</v>
      </c>
      <c r="B2785">
        <f t="shared" si="43"/>
        <v>0</v>
      </c>
    </row>
    <row r="2786" spans="1:2">
      <c r="A2786">
        <v>194.5584442634572</v>
      </c>
      <c r="B2786">
        <f t="shared" si="43"/>
        <v>1.0233220178704451E-6</v>
      </c>
    </row>
    <row r="2787" spans="1:2">
      <c r="A2787">
        <v>225.52739710561582</v>
      </c>
      <c r="B2787">
        <f t="shared" si="43"/>
        <v>1.2993325926325252E-51</v>
      </c>
    </row>
    <row r="2788" spans="1:2">
      <c r="A2788">
        <v>137.65061839847476</v>
      </c>
      <c r="B2788">
        <f t="shared" si="43"/>
        <v>7.1103350118123548E-45</v>
      </c>
    </row>
    <row r="2789" spans="1:2">
      <c r="A2789">
        <v>174.99618525078404</v>
      </c>
      <c r="B2789">
        <f t="shared" si="43"/>
        <v>3.3088819790263013E-2</v>
      </c>
    </row>
    <row r="2790" spans="1:2">
      <c r="A2790">
        <v>205.06696546333842</v>
      </c>
      <c r="B2790">
        <f t="shared" si="43"/>
        <v>9.1881005557492999E-17</v>
      </c>
    </row>
    <row r="2791" spans="1:2">
      <c r="A2791">
        <v>202.85368395860132</v>
      </c>
      <c r="B2791">
        <f t="shared" si="43"/>
        <v>3.328364389336298E-14</v>
      </c>
    </row>
    <row r="2792" spans="1:2">
      <c r="A2792">
        <v>138.85591260957881</v>
      </c>
      <c r="B2792">
        <f t="shared" si="43"/>
        <v>1.905191797091227E-42</v>
      </c>
    </row>
    <row r="2793" spans="1:2">
      <c r="A2793">
        <v>127.70572357083438</v>
      </c>
      <c r="B2793">
        <f t="shared" si="43"/>
        <v>1.3886795606546929E-67</v>
      </c>
    </row>
    <row r="2794" spans="1:2">
      <c r="A2794">
        <v>111.35180375247728</v>
      </c>
      <c r="B2794">
        <f t="shared" si="43"/>
        <v>2.6380001008683322E-115</v>
      </c>
    </row>
    <row r="2795" spans="1:2">
      <c r="A2795">
        <v>138.82355960929999</v>
      </c>
      <c r="B2795">
        <f t="shared" si="43"/>
        <v>1.6431591192863166E-42</v>
      </c>
    </row>
    <row r="2796" spans="1:2">
      <c r="A2796">
        <v>241.20399120845832</v>
      </c>
      <c r="B2796">
        <f t="shared" si="43"/>
        <v>5.5463310166956297E-92</v>
      </c>
    </row>
    <row r="2797" spans="1:2">
      <c r="A2797">
        <v>216.94903966788843</v>
      </c>
      <c r="B2797">
        <f t="shared" si="43"/>
        <v>1.5282848547514036E-34</v>
      </c>
    </row>
    <row r="2798" spans="1:2">
      <c r="A2798">
        <v>233.64579692468396</v>
      </c>
      <c r="B2798">
        <f t="shared" si="43"/>
        <v>4.8755808334736535E-71</v>
      </c>
    </row>
    <row r="2799" spans="1:2">
      <c r="A2799">
        <v>186.85785039422626</v>
      </c>
      <c r="B2799">
        <f t="shared" si="43"/>
        <v>9.7514935263226903E-3</v>
      </c>
    </row>
    <row r="2800" spans="1:2">
      <c r="A2800">
        <v>193.05692876485409</v>
      </c>
      <c r="B2800">
        <f t="shared" si="43"/>
        <v>1.024367416010431E-5</v>
      </c>
    </row>
    <row r="2801" spans="1:2">
      <c r="A2801">
        <v>167.18484903292847</v>
      </c>
      <c r="B2801">
        <f t="shared" si="43"/>
        <v>1.4500407013571015E-5</v>
      </c>
    </row>
    <row r="2802" spans="1:2">
      <c r="A2802">
        <v>182.73817704510293</v>
      </c>
      <c r="B2802">
        <f t="shared" si="43"/>
        <v>8.7677943830907157E-2</v>
      </c>
    </row>
    <row r="2803" spans="1:2">
      <c r="A2803">
        <v>99.886085990583524</v>
      </c>
      <c r="B2803">
        <f t="shared" si="43"/>
        <v>1.8531339740597312E-156</v>
      </c>
    </row>
    <row r="2804" spans="1:2">
      <c r="A2804">
        <v>239.13815357416752</v>
      </c>
      <c r="B2804">
        <f t="shared" si="43"/>
        <v>5.5242334735417938E-86</v>
      </c>
    </row>
    <row r="2805" spans="1:2">
      <c r="A2805">
        <v>147.24496440947405</v>
      </c>
      <c r="B2805">
        <f t="shared" si="43"/>
        <v>1.7282611203256226E-27</v>
      </c>
    </row>
    <row r="2806" spans="1:2">
      <c r="A2806">
        <v>208.41573291334498</v>
      </c>
      <c r="B2806">
        <f t="shared" si="43"/>
        <v>4.384990277649E-21</v>
      </c>
    </row>
    <row r="2807" spans="1:2">
      <c r="A2807">
        <v>205.68074478404014</v>
      </c>
      <c r="B2807">
        <f t="shared" si="43"/>
        <v>1.6281926746201679E-17</v>
      </c>
    </row>
    <row r="2808" spans="1:2">
      <c r="A2808">
        <v>228.9484659738082</v>
      </c>
      <c r="B2808">
        <f t="shared" si="43"/>
        <v>2.0678457739982196E-59</v>
      </c>
    </row>
    <row r="2809" spans="1:2">
      <c r="A2809">
        <v>168.4093347191083</v>
      </c>
      <c r="B2809">
        <f t="shared" si="43"/>
        <v>7.6281523677699766E-5</v>
      </c>
    </row>
    <row r="2810" spans="1:2">
      <c r="A2810">
        <v>174.69428189513565</v>
      </c>
      <c r="B2810">
        <f t="shared" si="43"/>
        <v>2.7834597370015136E-2</v>
      </c>
    </row>
    <row r="2811" spans="1:2">
      <c r="A2811">
        <v>127.62652249846724</v>
      </c>
      <c r="B2811">
        <f t="shared" si="43"/>
        <v>8.7617361793694646E-68</v>
      </c>
    </row>
    <row r="2812" spans="1:2">
      <c r="A2812">
        <v>176.88274783693487</v>
      </c>
      <c r="B2812">
        <f t="shared" si="43"/>
        <v>7.7506098307469892E-2</v>
      </c>
    </row>
    <row r="2813" spans="1:2">
      <c r="A2813">
        <v>82.694698903360404</v>
      </c>
      <c r="B2813">
        <f t="shared" si="43"/>
        <v>4.754790828451154E-230</v>
      </c>
    </row>
    <row r="2814" spans="1:2">
      <c r="A2814">
        <v>113.02325947297504</v>
      </c>
      <c r="B2814">
        <f t="shared" si="43"/>
        <v>7.7760174965494182E-110</v>
      </c>
    </row>
    <row r="2815" spans="1:2">
      <c r="A2815">
        <v>159.74870325379015</v>
      </c>
      <c r="B2815">
        <f t="shared" si="43"/>
        <v>1.6933645853546675E-11</v>
      </c>
    </row>
    <row r="2816" spans="1:2">
      <c r="A2816">
        <v>238.46314707014244</v>
      </c>
      <c r="B2816">
        <f t="shared" si="43"/>
        <v>4.5451720493966507E-84</v>
      </c>
    </row>
    <row r="2817" spans="1:2">
      <c r="A2817">
        <v>94.240429461642634</v>
      </c>
      <c r="B2817">
        <f t="shared" si="43"/>
        <v>4.7139092376124372E-179</v>
      </c>
    </row>
    <row r="2818" spans="1:2">
      <c r="A2818">
        <v>262.79538633360062</v>
      </c>
      <c r="B2818">
        <f t="shared" ref="B2818:B2881" si="44">_xlfn.NORM.DIST(A2818,180,3,FALSE)</f>
        <v>5.3473668193996033E-167</v>
      </c>
    </row>
    <row r="2819" spans="1:2">
      <c r="A2819">
        <v>169.31632035237271</v>
      </c>
      <c r="B2819">
        <f t="shared" si="44"/>
        <v>2.3434455009638342E-4</v>
      </c>
    </row>
    <row r="2820" spans="1:2">
      <c r="A2820">
        <v>207.74379936454352</v>
      </c>
      <c r="B2820">
        <f t="shared" si="44"/>
        <v>3.5680439340815268E-20</v>
      </c>
    </row>
    <row r="2821" spans="1:2">
      <c r="A2821">
        <v>191.57866336143343</v>
      </c>
      <c r="B2821">
        <f t="shared" si="44"/>
        <v>7.7469123081823636E-5</v>
      </c>
    </row>
    <row r="2822" spans="1:2">
      <c r="A2822">
        <v>199.44751602422912</v>
      </c>
      <c r="B2822">
        <f t="shared" si="44"/>
        <v>9.9686727462143506E-11</v>
      </c>
    </row>
    <row r="2823" spans="1:2">
      <c r="A2823">
        <v>267.03745606908342</v>
      </c>
      <c r="B2823">
        <f t="shared" si="44"/>
        <v>2.2165523926810366E-184</v>
      </c>
    </row>
    <row r="2824" spans="1:2">
      <c r="A2824">
        <v>147.44604004561552</v>
      </c>
      <c r="B2824">
        <f t="shared" si="44"/>
        <v>3.5846971115250584E-27</v>
      </c>
    </row>
    <row r="2825" spans="1:2">
      <c r="A2825">
        <v>120.73939205918577</v>
      </c>
      <c r="B2825">
        <f t="shared" si="44"/>
        <v>2.4686595565547004E-86</v>
      </c>
    </row>
    <row r="2826" spans="1:2">
      <c r="A2826">
        <v>155.98862364611705</v>
      </c>
      <c r="B2826">
        <f t="shared" si="44"/>
        <v>1.6337556418621769E-15</v>
      </c>
    </row>
    <row r="2827" spans="1:2">
      <c r="A2827">
        <v>186.94447294335987</v>
      </c>
      <c r="B2827">
        <f t="shared" si="44"/>
        <v>9.1248243842095757E-3</v>
      </c>
    </row>
    <row r="2828" spans="1:2">
      <c r="A2828">
        <v>165.96500176972768</v>
      </c>
      <c r="B2828">
        <f t="shared" si="44"/>
        <v>2.3503426052418275E-6</v>
      </c>
    </row>
    <row r="2829" spans="1:2">
      <c r="A2829">
        <v>207.36008582360228</v>
      </c>
      <c r="B2829">
        <f t="shared" si="44"/>
        <v>1.1550054249093759E-19</v>
      </c>
    </row>
    <row r="2830" spans="1:2">
      <c r="A2830">
        <v>170.74402694532182</v>
      </c>
      <c r="B2830">
        <f t="shared" si="44"/>
        <v>1.1395019488236308E-3</v>
      </c>
    </row>
    <row r="2831" spans="1:2">
      <c r="A2831">
        <v>162.13766502885846</v>
      </c>
      <c r="B2831">
        <f t="shared" si="44"/>
        <v>2.6644354666617905E-9</v>
      </c>
    </row>
    <row r="2832" spans="1:2">
      <c r="A2832">
        <v>175.42726868639875</v>
      </c>
      <c r="B2832">
        <f t="shared" si="44"/>
        <v>4.1618505832288377E-2</v>
      </c>
    </row>
    <row r="2833" spans="1:2">
      <c r="A2833">
        <v>147.64670981974632</v>
      </c>
      <c r="B2833">
        <f t="shared" si="44"/>
        <v>7.3911314481524496E-27</v>
      </c>
    </row>
    <row r="2834" spans="1:2">
      <c r="A2834">
        <v>192.25622099809698</v>
      </c>
      <c r="B2834">
        <f t="shared" si="44"/>
        <v>3.1585070640179961E-5</v>
      </c>
    </row>
    <row r="2835" spans="1:2">
      <c r="A2835">
        <v>224.97229383559898</v>
      </c>
      <c r="B2835">
        <f t="shared" si="44"/>
        <v>2.1174065273412616E-50</v>
      </c>
    </row>
    <row r="2836" spans="1:2">
      <c r="A2836">
        <v>230.33315119362669</v>
      </c>
      <c r="B2836">
        <f t="shared" si="44"/>
        <v>9.9683501400363398E-63</v>
      </c>
    </row>
    <row r="2837" spans="1:2">
      <c r="A2837">
        <v>152.45495706010843</v>
      </c>
      <c r="B2837">
        <f t="shared" si="44"/>
        <v>6.5700288857030316E-20</v>
      </c>
    </row>
    <row r="2838" spans="1:2">
      <c r="A2838">
        <v>120.14532603614498</v>
      </c>
      <c r="B2838">
        <f t="shared" si="44"/>
        <v>4.843338658048629E-88</v>
      </c>
    </row>
    <row r="2839" spans="1:2">
      <c r="A2839">
        <v>123.45228969905293</v>
      </c>
      <c r="B2839">
        <f t="shared" si="44"/>
        <v>9.3915295917776191E-79</v>
      </c>
    </row>
    <row r="2840" spans="1:2">
      <c r="A2840">
        <v>243.79965270753019</v>
      </c>
      <c r="B2840">
        <f t="shared" si="44"/>
        <v>8.2306487003137189E-100</v>
      </c>
    </row>
    <row r="2841" spans="1:2">
      <c r="A2841">
        <v>242.54774234548677</v>
      </c>
      <c r="B2841">
        <f t="shared" si="44"/>
        <v>5.3927665145833994E-96</v>
      </c>
    </row>
    <row r="2842" spans="1:2">
      <c r="A2842">
        <v>183.46124920724833</v>
      </c>
      <c r="B2842">
        <f t="shared" si="44"/>
        <v>6.8349567179673373E-2</v>
      </c>
    </row>
    <row r="2843" spans="1:2">
      <c r="A2843">
        <v>238.89428848604439</v>
      </c>
      <c r="B2843">
        <f t="shared" si="44"/>
        <v>2.7337384477436783E-85</v>
      </c>
    </row>
    <row r="2844" spans="1:2">
      <c r="A2844">
        <v>128.85408113987069</v>
      </c>
      <c r="B2844">
        <f t="shared" si="44"/>
        <v>1.0200367771691793E-64</v>
      </c>
    </row>
    <row r="2845" spans="1:2">
      <c r="A2845">
        <v>179.90050582709955</v>
      </c>
      <c r="B2845">
        <f t="shared" si="44"/>
        <v>0.13290764754135281</v>
      </c>
    </row>
    <row r="2846" spans="1:2">
      <c r="A2846">
        <v>243.34995759971207</v>
      </c>
      <c r="B2846">
        <f t="shared" si="44"/>
        <v>1.9724593926905986E-98</v>
      </c>
    </row>
    <row r="2847" spans="1:2">
      <c r="A2847">
        <v>74.923948886571452</v>
      </c>
      <c r="B2847">
        <f t="shared" si="44"/>
        <v>5.4068668784513384E-268</v>
      </c>
    </row>
    <row r="2848" spans="1:2">
      <c r="A2848">
        <v>184.57273131360125</v>
      </c>
      <c r="B2848">
        <f t="shared" si="44"/>
        <v>4.1618505832288377E-2</v>
      </c>
    </row>
    <row r="2849" spans="1:2">
      <c r="A2849">
        <v>158.79950797141646</v>
      </c>
      <c r="B2849">
        <f t="shared" si="44"/>
        <v>1.9029824976944241E-12</v>
      </c>
    </row>
    <row r="2850" spans="1:2">
      <c r="A2850">
        <v>146.33339833351783</v>
      </c>
      <c r="B2850">
        <f t="shared" si="44"/>
        <v>5.9806198778218366E-29</v>
      </c>
    </row>
    <row r="2851" spans="1:2">
      <c r="A2851">
        <v>244.44462542276597</v>
      </c>
      <c r="B2851">
        <f t="shared" si="44"/>
        <v>8.3129076711914002E-102</v>
      </c>
    </row>
    <row r="2852" spans="1:2">
      <c r="A2852">
        <v>138.38963513961062</v>
      </c>
      <c r="B2852">
        <f t="shared" si="44"/>
        <v>2.2332798691935951E-43</v>
      </c>
    </row>
    <row r="2853" spans="1:2">
      <c r="A2853">
        <v>232.22168510954361</v>
      </c>
      <c r="B2853">
        <f t="shared" si="44"/>
        <v>2.1166838635387883E-67</v>
      </c>
    </row>
    <row r="2854" spans="1:2">
      <c r="A2854">
        <v>236.47569878419745</v>
      </c>
      <c r="B2854">
        <f t="shared" si="44"/>
        <v>1.4760786839934271E-78</v>
      </c>
    </row>
    <row r="2855" spans="1:2">
      <c r="A2855">
        <v>185.03123942507955</v>
      </c>
      <c r="B2855">
        <f t="shared" si="44"/>
        <v>3.2586761446754646E-2</v>
      </c>
    </row>
    <row r="2856" spans="1:2">
      <c r="A2856">
        <v>136.35928144110949</v>
      </c>
      <c r="B2856">
        <f t="shared" si="44"/>
        <v>1.4884104707766801E-47</v>
      </c>
    </row>
    <row r="2857" spans="1:2">
      <c r="A2857">
        <v>113.16171639889944</v>
      </c>
      <c r="B2857">
        <f t="shared" si="44"/>
        <v>2.1766157739285099E-109</v>
      </c>
    </row>
    <row r="2858" spans="1:2">
      <c r="A2858">
        <v>191.66273477792856</v>
      </c>
      <c r="B2858">
        <f t="shared" si="44"/>
        <v>6.9500043256307711E-5</v>
      </c>
    </row>
    <row r="2859" spans="1:2">
      <c r="A2859">
        <v>196.46674945732229</v>
      </c>
      <c r="B2859">
        <f t="shared" si="44"/>
        <v>3.8153325430231538E-8</v>
      </c>
    </row>
    <row r="2860" spans="1:2">
      <c r="A2860">
        <v>127.89682659757091</v>
      </c>
      <c r="B2860">
        <f t="shared" si="44"/>
        <v>4.2068906826570059E-67</v>
      </c>
    </row>
    <row r="2861" spans="1:2">
      <c r="A2861">
        <v>187.51192601455841</v>
      </c>
      <c r="B2861">
        <f t="shared" si="44"/>
        <v>5.7849412787387483E-3</v>
      </c>
    </row>
    <row r="2862" spans="1:2">
      <c r="A2862">
        <v>138.87214709000546</v>
      </c>
      <c r="B2862">
        <f t="shared" si="44"/>
        <v>2.0519386497751955E-42</v>
      </c>
    </row>
    <row r="2863" spans="1:2">
      <c r="A2863">
        <v>204.50942702125758</v>
      </c>
      <c r="B2863">
        <f t="shared" si="44"/>
        <v>4.2670429078682853E-16</v>
      </c>
    </row>
    <row r="2864" spans="1:2">
      <c r="A2864">
        <v>165.42937987622281</v>
      </c>
      <c r="B2864">
        <f t="shared" si="44"/>
        <v>1.0033558660315198E-6</v>
      </c>
    </row>
    <row r="2865" spans="1:2">
      <c r="A2865">
        <v>128.84758734770003</v>
      </c>
      <c r="B2865">
        <f t="shared" si="44"/>
        <v>9.8307771704680768E-65</v>
      </c>
    </row>
    <row r="2866" spans="1:2">
      <c r="A2866">
        <v>255.68166893179296</v>
      </c>
      <c r="B2866">
        <f t="shared" si="44"/>
        <v>8.4822235370204493E-140</v>
      </c>
    </row>
    <row r="2867" spans="1:2">
      <c r="A2867">
        <v>205.61429937486537</v>
      </c>
      <c r="B2867">
        <f t="shared" si="44"/>
        <v>1.9676141810183522E-17</v>
      </c>
    </row>
    <row r="2868" spans="1:2">
      <c r="A2868">
        <v>201.95139472860319</v>
      </c>
      <c r="B2868">
        <f t="shared" si="44"/>
        <v>3.1451077029291942E-13</v>
      </c>
    </row>
    <row r="2869" spans="1:2">
      <c r="A2869">
        <v>277.06549462862313</v>
      </c>
      <c r="B2869">
        <f t="shared" si="44"/>
        <v>6.3349909833889559E-229</v>
      </c>
    </row>
    <row r="2870" spans="1:2">
      <c r="A2870">
        <v>237.16508439945756</v>
      </c>
      <c r="B2870">
        <f t="shared" si="44"/>
        <v>1.900673011504629E-80</v>
      </c>
    </row>
    <row r="2871" spans="1:2">
      <c r="A2871">
        <v>214.96802719382686</v>
      </c>
      <c r="B2871">
        <f t="shared" si="44"/>
        <v>4.184191117171219E-31</v>
      </c>
    </row>
    <row r="2872" spans="1:2">
      <c r="A2872">
        <v>228.60336730416748</v>
      </c>
      <c r="B2872">
        <f t="shared" si="44"/>
        <v>1.342052957435988E-58</v>
      </c>
    </row>
    <row r="2873" spans="1:2">
      <c r="A2873">
        <v>183.71155010725488</v>
      </c>
      <c r="B2873">
        <f t="shared" si="44"/>
        <v>6.1861196723105999E-2</v>
      </c>
    </row>
    <row r="2874" spans="1:2">
      <c r="A2874">
        <v>221.44187414567568</v>
      </c>
      <c r="B2874">
        <f t="shared" si="44"/>
        <v>4.8592771544745835E-43</v>
      </c>
    </row>
    <row r="2875" spans="1:2">
      <c r="A2875">
        <v>297.48754332074896</v>
      </c>
      <c r="B2875">
        <f t="shared" si="44"/>
        <v>0</v>
      </c>
    </row>
    <row r="2876" spans="1:2">
      <c r="A2876">
        <v>212.08652287867153</v>
      </c>
      <c r="B2876">
        <f t="shared" si="44"/>
        <v>1.920758009353272E-26</v>
      </c>
    </row>
    <row r="2877" spans="1:2">
      <c r="A2877">
        <v>112.1636437343841</v>
      </c>
      <c r="B2877">
        <f t="shared" si="44"/>
        <v>1.2436147920933972E-112</v>
      </c>
    </row>
    <row r="2878" spans="1:2">
      <c r="A2878">
        <v>247.37610874552047</v>
      </c>
      <c r="B2878">
        <f t="shared" si="44"/>
        <v>3.946093824584273E-111</v>
      </c>
    </row>
    <row r="2879" spans="1:2">
      <c r="A2879">
        <v>154.25280980678508</v>
      </c>
      <c r="B2879">
        <f t="shared" si="44"/>
        <v>1.3466619950429415E-17</v>
      </c>
    </row>
    <row r="2880" spans="1:2">
      <c r="A2880">
        <v>190.12196662486531</v>
      </c>
      <c r="B2880">
        <f t="shared" si="44"/>
        <v>4.4856754489453973E-4</v>
      </c>
    </row>
    <row r="2881" spans="1:2">
      <c r="A2881">
        <v>227.65933226735797</v>
      </c>
      <c r="B2881">
        <f t="shared" si="44"/>
        <v>2.0910398694564854E-56</v>
      </c>
    </row>
    <row r="2882" spans="1:2">
      <c r="A2882">
        <v>273.57647286378779</v>
      </c>
      <c r="B2882">
        <f t="shared" ref="B2882:B2945" si="45">_xlfn.NORM.DIST(A2882,180,3,FALSE)</f>
        <v>7.0831976485064847E-213</v>
      </c>
    </row>
    <row r="2883" spans="1:2">
      <c r="A2883">
        <v>137.39121459337184</v>
      </c>
      <c r="B2883">
        <f t="shared" si="45"/>
        <v>2.0900538200271994E-45</v>
      </c>
    </row>
    <row r="2884" spans="1:2">
      <c r="A2884">
        <v>117.24480418677558</v>
      </c>
      <c r="B2884">
        <f t="shared" si="45"/>
        <v>1.2724167171689223E-96</v>
      </c>
    </row>
    <row r="2885" spans="1:2">
      <c r="A2885">
        <v>148.60947248933371</v>
      </c>
      <c r="B2885">
        <f t="shared" si="45"/>
        <v>2.2357224626006268E-25</v>
      </c>
    </row>
    <row r="2886" spans="1:2">
      <c r="A2886">
        <v>177.64466679152974</v>
      </c>
      <c r="B2886">
        <f t="shared" si="45"/>
        <v>9.7710083389186062E-2</v>
      </c>
    </row>
    <row r="2887" spans="1:2">
      <c r="A2887">
        <v>145.61200759970234</v>
      </c>
      <c r="B2887">
        <f t="shared" si="45"/>
        <v>3.910508630281698E-30</v>
      </c>
    </row>
    <row r="2888" spans="1:2">
      <c r="A2888">
        <v>219.55948614020599</v>
      </c>
      <c r="B2888">
        <f t="shared" si="45"/>
        <v>2.319699382117381E-39</v>
      </c>
    </row>
    <row r="2889" spans="1:2">
      <c r="A2889">
        <v>70.972012508427724</v>
      </c>
      <c r="B2889">
        <f t="shared" si="45"/>
        <v>2.0800610995273687E-288</v>
      </c>
    </row>
    <row r="2890" spans="1:2">
      <c r="A2890">
        <v>155.31529857042187</v>
      </c>
      <c r="B2890">
        <f t="shared" si="45"/>
        <v>2.642947710224709E-16</v>
      </c>
    </row>
    <row r="2891" spans="1:2">
      <c r="A2891">
        <v>173.06729705494945</v>
      </c>
      <c r="B2891">
        <f t="shared" si="45"/>
        <v>9.2080010323720343E-3</v>
      </c>
    </row>
    <row r="2892" spans="1:2">
      <c r="A2892">
        <v>162.30348865035921</v>
      </c>
      <c r="B2892">
        <f t="shared" si="45"/>
        <v>3.6971984282810528E-9</v>
      </c>
    </row>
    <row r="2893" spans="1:2">
      <c r="A2893">
        <v>326.42944734077901</v>
      </c>
      <c r="B2893">
        <f t="shared" si="45"/>
        <v>0</v>
      </c>
    </row>
    <row r="2894" spans="1:2">
      <c r="A2894">
        <v>172.57481249514967</v>
      </c>
      <c r="B2894">
        <f t="shared" si="45"/>
        <v>6.2166878421172182E-3</v>
      </c>
    </row>
    <row r="2895" spans="1:2">
      <c r="A2895">
        <v>91.115291979513131</v>
      </c>
      <c r="B2895">
        <f t="shared" si="45"/>
        <v>3.1982461927768279E-192</v>
      </c>
    </row>
    <row r="2896" spans="1:2">
      <c r="A2896">
        <v>97.407776592881419</v>
      </c>
      <c r="B2896">
        <f t="shared" si="45"/>
        <v>3.4581054265006172E-166</v>
      </c>
    </row>
    <row r="2897" spans="1:2">
      <c r="A2897">
        <v>151.81183971406426</v>
      </c>
      <c r="B2897">
        <f t="shared" si="45"/>
        <v>8.9694657443531649E-21</v>
      </c>
    </row>
    <row r="2898" spans="1:2">
      <c r="A2898">
        <v>130.6729227505275</v>
      </c>
      <c r="B2898">
        <f t="shared" si="45"/>
        <v>2.6168430487603547E-60</v>
      </c>
    </row>
    <row r="2899" spans="1:2">
      <c r="A2899">
        <v>91.204349700710736</v>
      </c>
      <c r="B2899">
        <f t="shared" si="45"/>
        <v>7.7037176874348625E-192</v>
      </c>
    </row>
    <row r="2900" spans="1:2">
      <c r="A2900">
        <v>192.2321591788932</v>
      </c>
      <c r="B2900">
        <f t="shared" si="45"/>
        <v>3.2636126097892786E-5</v>
      </c>
    </row>
    <row r="2901" spans="1:2">
      <c r="A2901">
        <v>231.37227390150656</v>
      </c>
      <c r="B2901">
        <f t="shared" si="45"/>
        <v>2.8101245010084266E-65</v>
      </c>
    </row>
    <row r="2902" spans="1:2">
      <c r="A2902">
        <v>186.5233621171501</v>
      </c>
      <c r="B2902">
        <f t="shared" si="45"/>
        <v>1.2504383628850885E-2</v>
      </c>
    </row>
    <row r="2903" spans="1:2">
      <c r="A2903">
        <v>75.280179771361873</v>
      </c>
      <c r="B2903">
        <f t="shared" si="45"/>
        <v>3.4366142722186217E-266</v>
      </c>
    </row>
    <row r="2904" spans="1:2">
      <c r="A2904">
        <v>177.81257770337106</v>
      </c>
      <c r="B2904">
        <f t="shared" si="45"/>
        <v>0.10193968645436376</v>
      </c>
    </row>
    <row r="2905" spans="1:2">
      <c r="A2905">
        <v>90.357373664737679</v>
      </c>
      <c r="B2905">
        <f t="shared" si="45"/>
        <v>1.7387798464142657E-195</v>
      </c>
    </row>
    <row r="2906" spans="1:2">
      <c r="A2906">
        <v>162.56428398235585</v>
      </c>
      <c r="B2906">
        <f t="shared" si="45"/>
        <v>6.1508678093637292E-9</v>
      </c>
    </row>
    <row r="2907" spans="1:2">
      <c r="A2907">
        <v>167.34986093040789</v>
      </c>
      <c r="B2907">
        <f t="shared" si="45"/>
        <v>1.8313259788806619E-5</v>
      </c>
    </row>
    <row r="2908" spans="1:2">
      <c r="A2908">
        <v>211.18330596407759</v>
      </c>
      <c r="B2908">
        <f t="shared" si="45"/>
        <v>4.5948388203858908E-25</v>
      </c>
    </row>
    <row r="2909" spans="1:2">
      <c r="A2909">
        <v>178.80021391618357</v>
      </c>
      <c r="B2909">
        <f t="shared" si="45"/>
        <v>0.12276021445864171</v>
      </c>
    </row>
    <row r="2910" spans="1:2">
      <c r="A2910">
        <v>157.80868284280587</v>
      </c>
      <c r="B2910">
        <f t="shared" si="45"/>
        <v>1.7462469369943465E-13</v>
      </c>
    </row>
    <row r="2911" spans="1:2">
      <c r="A2911">
        <v>237.54694257120718</v>
      </c>
      <c r="B2911">
        <f t="shared" si="45"/>
        <v>1.667378880835368E-81</v>
      </c>
    </row>
    <row r="2912" spans="1:2">
      <c r="A2912">
        <v>147.66103095069411</v>
      </c>
      <c r="B2912">
        <f t="shared" si="45"/>
        <v>7.7815160123977545E-27</v>
      </c>
    </row>
    <row r="2913" spans="1:2">
      <c r="A2913">
        <v>279.77711670217104</v>
      </c>
      <c r="B2913">
        <f t="shared" si="45"/>
        <v>8.3830128855615284E-242</v>
      </c>
    </row>
    <row r="2914" spans="1:2">
      <c r="A2914">
        <v>253.13703008549055</v>
      </c>
      <c r="B2914">
        <f t="shared" si="45"/>
        <v>1.1623528648268974E-130</v>
      </c>
    </row>
    <row r="2915" spans="1:2">
      <c r="A2915">
        <v>101.35321917885449</v>
      </c>
      <c r="B2915">
        <f t="shared" si="45"/>
        <v>7.7223918043345282E-151</v>
      </c>
    </row>
    <row r="2916" spans="1:2">
      <c r="A2916">
        <v>176.60519620192645</v>
      </c>
      <c r="B2916">
        <f t="shared" si="45"/>
        <v>7.0101468640854259E-2</v>
      </c>
    </row>
    <row r="2917" spans="1:2">
      <c r="A2917">
        <v>252.90881967492169</v>
      </c>
      <c r="B2917">
        <f t="shared" si="45"/>
        <v>7.4043493607610046E-130</v>
      </c>
    </row>
    <row r="2918" spans="1:2">
      <c r="A2918">
        <v>185.45478542335331</v>
      </c>
      <c r="B2918">
        <f t="shared" si="45"/>
        <v>2.5461473238582805E-2</v>
      </c>
    </row>
    <row r="2919" spans="1:2">
      <c r="A2919">
        <v>136.54458643912221</v>
      </c>
      <c r="B2919">
        <f t="shared" si="45"/>
        <v>3.6485843008449804E-47</v>
      </c>
    </row>
    <row r="2920" spans="1:2">
      <c r="A2920">
        <v>259.51648512971587</v>
      </c>
      <c r="B2920">
        <f t="shared" si="45"/>
        <v>3.7058763245919024E-154</v>
      </c>
    </row>
    <row r="2921" spans="1:2">
      <c r="A2921">
        <v>162.28690628820914</v>
      </c>
      <c r="B2921">
        <f t="shared" si="45"/>
        <v>3.5785386681087686E-9</v>
      </c>
    </row>
    <row r="2922" spans="1:2">
      <c r="A2922">
        <v>154.24840330495499</v>
      </c>
      <c r="B2922">
        <f t="shared" si="45"/>
        <v>1.3297909373303267E-17</v>
      </c>
    </row>
    <row r="2923" spans="1:2">
      <c r="A2923">
        <v>225.18554533206043</v>
      </c>
      <c r="B2923">
        <f t="shared" si="45"/>
        <v>7.2764975851942723E-51</v>
      </c>
    </row>
    <row r="2924" spans="1:2">
      <c r="A2924">
        <v>238.38046718054102</v>
      </c>
      <c r="B2924">
        <f t="shared" si="45"/>
        <v>7.77385774199047E-84</v>
      </c>
    </row>
    <row r="2925" spans="1:2">
      <c r="A2925">
        <v>210.14557478309143</v>
      </c>
      <c r="B2925">
        <f t="shared" si="45"/>
        <v>1.5769296637949794E-23</v>
      </c>
    </row>
    <row r="2926" spans="1:2">
      <c r="A2926">
        <v>149.1968127990549</v>
      </c>
      <c r="B2926">
        <f t="shared" si="45"/>
        <v>1.7012466630529751E-24</v>
      </c>
    </row>
    <row r="2927" spans="1:2">
      <c r="A2927">
        <v>143.21313119551633</v>
      </c>
      <c r="B2927">
        <f t="shared" si="45"/>
        <v>2.9697245501725912E-34</v>
      </c>
    </row>
    <row r="2928" spans="1:2">
      <c r="A2928">
        <v>152.93677324705641</v>
      </c>
      <c r="B2928">
        <f t="shared" si="45"/>
        <v>2.8339276057930781E-19</v>
      </c>
    </row>
    <row r="2929" spans="1:2">
      <c r="A2929">
        <v>166.46682115577278</v>
      </c>
      <c r="B2929">
        <f t="shared" si="45"/>
        <v>5.0689328499891497E-6</v>
      </c>
    </row>
    <row r="2930" spans="1:2">
      <c r="A2930">
        <v>159.67692365818948</v>
      </c>
      <c r="B2930">
        <f t="shared" si="45"/>
        <v>1.4403941002766034E-11</v>
      </c>
    </row>
    <row r="2931" spans="1:2">
      <c r="A2931">
        <v>281.92656191065907</v>
      </c>
      <c r="B2931">
        <f t="shared" si="45"/>
        <v>2.9034257673135766E-252</v>
      </c>
    </row>
    <row r="2932" spans="1:2">
      <c r="A2932">
        <v>181.50029791257111</v>
      </c>
      <c r="B2932">
        <f t="shared" si="45"/>
        <v>0.11734928156044212</v>
      </c>
    </row>
    <row r="2933" spans="1:2">
      <c r="A2933">
        <v>179.05776235209487</v>
      </c>
      <c r="B2933">
        <f t="shared" si="45"/>
        <v>0.12658089376055351</v>
      </c>
    </row>
    <row r="2934" spans="1:2">
      <c r="A2934">
        <v>201.96849891333841</v>
      </c>
      <c r="B2934">
        <f t="shared" si="45"/>
        <v>3.016550697965545E-13</v>
      </c>
    </row>
    <row r="2935" spans="1:2">
      <c r="A2935">
        <v>204.21639464955661</v>
      </c>
      <c r="B2935">
        <f t="shared" si="45"/>
        <v>9.4324586302395555E-16</v>
      </c>
    </row>
    <row r="2936" spans="1:2">
      <c r="A2936">
        <v>234.26027200883254</v>
      </c>
      <c r="B2936">
        <f t="shared" si="45"/>
        <v>1.2252934949375364E-72</v>
      </c>
    </row>
    <row r="2937" spans="1:2">
      <c r="A2937">
        <v>201.67349521187134</v>
      </c>
      <c r="B2937">
        <f t="shared" si="45"/>
        <v>6.1679516208608748E-13</v>
      </c>
    </row>
    <row r="2938" spans="1:2">
      <c r="A2938">
        <v>217.72429408854805</v>
      </c>
      <c r="B2938">
        <f t="shared" si="45"/>
        <v>6.129780511822729E-36</v>
      </c>
    </row>
    <row r="2939" spans="1:2">
      <c r="A2939">
        <v>223.77592858872958</v>
      </c>
      <c r="B2939">
        <f t="shared" si="45"/>
        <v>7.71872338694719E-48</v>
      </c>
    </row>
    <row r="2940" spans="1:2">
      <c r="A2940">
        <v>155.92762838394265</v>
      </c>
      <c r="B2940">
        <f t="shared" si="45"/>
        <v>1.3881107032437223E-15</v>
      </c>
    </row>
    <row r="2941" spans="1:2">
      <c r="A2941">
        <v>168.63742916910269</v>
      </c>
      <c r="B2941">
        <f t="shared" si="45"/>
        <v>1.0203258130163098E-4</v>
      </c>
    </row>
    <row r="2942" spans="1:2">
      <c r="A2942">
        <v>148.68960124629666</v>
      </c>
      <c r="B2942">
        <f t="shared" si="45"/>
        <v>2.9555469262616618E-25</v>
      </c>
    </row>
    <row r="2943" spans="1:2">
      <c r="A2943">
        <v>200.3442391466524</v>
      </c>
      <c r="B2943">
        <f t="shared" si="45"/>
        <v>1.3731450026182052E-11</v>
      </c>
    </row>
    <row r="2944" spans="1:2">
      <c r="A2944">
        <v>48.758604861795902</v>
      </c>
      <c r="B2944">
        <f t="shared" si="45"/>
        <v>0</v>
      </c>
    </row>
    <row r="2945" spans="1:2">
      <c r="A2945">
        <v>221.03612809558399</v>
      </c>
      <c r="B2945">
        <f t="shared" si="45"/>
        <v>3.1188930123979085E-42</v>
      </c>
    </row>
    <row r="2946" spans="1:2">
      <c r="A2946">
        <v>163.53325054267771</v>
      </c>
      <c r="B2946">
        <f t="shared" ref="B2946:B3009" si="46">_xlfn.NORM.DIST(A2946,180,3,FALSE)</f>
        <v>3.8153325430231538E-8</v>
      </c>
    </row>
    <row r="2947" spans="1:2">
      <c r="A2947">
        <v>293.95770343369804</v>
      </c>
      <c r="B2947">
        <f t="shared" si="46"/>
        <v>0</v>
      </c>
    </row>
    <row r="2948" spans="1:2">
      <c r="A2948">
        <v>71.801362537080422</v>
      </c>
      <c r="B2948">
        <f t="shared" si="46"/>
        <v>4.6217526130968919E-284</v>
      </c>
    </row>
    <row r="2949" spans="1:2">
      <c r="A2949">
        <v>248.16858331148978</v>
      </c>
      <c r="B2949">
        <f t="shared" si="46"/>
        <v>1.0104101267106906E-113</v>
      </c>
    </row>
    <row r="2950" spans="1:2">
      <c r="A2950">
        <v>35.396235943771899</v>
      </c>
      <c r="B2950">
        <f t="shared" si="46"/>
        <v>0</v>
      </c>
    </row>
    <row r="2951" spans="1:2">
      <c r="A2951">
        <v>217.7191918232711</v>
      </c>
      <c r="B2951">
        <f t="shared" si="46"/>
        <v>6.2622784750475836E-36</v>
      </c>
    </row>
    <row r="2952" spans="1:2">
      <c r="A2952">
        <v>215.19542588037439</v>
      </c>
      <c r="B2952">
        <f t="shared" si="46"/>
        <v>1.7244708212215662E-31</v>
      </c>
    </row>
    <row r="2953" spans="1:2">
      <c r="A2953">
        <v>126.64503219610197</v>
      </c>
      <c r="B2953">
        <f t="shared" si="46"/>
        <v>2.7469303637848337E-70</v>
      </c>
    </row>
    <row r="2954" spans="1:2">
      <c r="A2954">
        <v>221.34423534196685</v>
      </c>
      <c r="B2954">
        <f t="shared" si="46"/>
        <v>7.6137273088197045E-43</v>
      </c>
    </row>
    <row r="2955" spans="1:2">
      <c r="A2955">
        <v>154.2217323728255</v>
      </c>
      <c r="B2955">
        <f t="shared" si="46"/>
        <v>1.2320371133428178E-17</v>
      </c>
    </row>
    <row r="2956" spans="1:2">
      <c r="A2956">
        <v>134.88948115962557</v>
      </c>
      <c r="B2956">
        <f t="shared" si="46"/>
        <v>1.060171881563941E-50</v>
      </c>
    </row>
    <row r="2957" spans="1:2">
      <c r="A2957">
        <v>175.48600271737087</v>
      </c>
      <c r="B2957">
        <f t="shared" si="46"/>
        <v>4.2870971038902125E-2</v>
      </c>
    </row>
    <row r="2958" spans="1:2">
      <c r="A2958">
        <v>215.60244749678532</v>
      </c>
      <c r="B2958">
        <f t="shared" si="46"/>
        <v>3.4785019353291472E-32</v>
      </c>
    </row>
    <row r="2959" spans="1:2">
      <c r="A2959">
        <v>160.87102767385659</v>
      </c>
      <c r="B2959">
        <f t="shared" si="46"/>
        <v>1.972980884367413E-10</v>
      </c>
    </row>
    <row r="2960" spans="1:2">
      <c r="A2960">
        <v>119.40097510858322</v>
      </c>
      <c r="B2960">
        <f t="shared" si="46"/>
        <v>3.3256768785770106E-90</v>
      </c>
    </row>
    <row r="2961" spans="1:2">
      <c r="A2961">
        <v>212.84618060206412</v>
      </c>
      <c r="B2961">
        <f t="shared" si="46"/>
        <v>1.2397833926348422E-27</v>
      </c>
    </row>
    <row r="2962" spans="1:2">
      <c r="A2962">
        <v>250.24543720035581</v>
      </c>
      <c r="B2962">
        <f t="shared" si="46"/>
        <v>1.1713248727291595E-120</v>
      </c>
    </row>
    <row r="2963" spans="1:2">
      <c r="A2963">
        <v>167.45039874847862</v>
      </c>
      <c r="B2963">
        <f t="shared" si="46"/>
        <v>2.1081099293679527E-5</v>
      </c>
    </row>
    <row r="2964" spans="1:2">
      <c r="A2964">
        <v>270.87551916309167</v>
      </c>
      <c r="B2964">
        <f t="shared" si="46"/>
        <v>7.4207195556177616E-201</v>
      </c>
    </row>
    <row r="2965" spans="1:2">
      <c r="A2965">
        <v>184.42783857579343</v>
      </c>
      <c r="B2965">
        <f t="shared" si="46"/>
        <v>4.4745723520709747E-2</v>
      </c>
    </row>
    <row r="2966" spans="1:2">
      <c r="A2966">
        <v>195.94562263562693</v>
      </c>
      <c r="B2966">
        <f t="shared" si="46"/>
        <v>9.7514334796467095E-8</v>
      </c>
    </row>
    <row r="2967" spans="1:2">
      <c r="A2967">
        <v>217.94519898292492</v>
      </c>
      <c r="B2967">
        <f t="shared" si="46"/>
        <v>2.4217866043318327E-36</v>
      </c>
    </row>
    <row r="2968" spans="1:2">
      <c r="A2968">
        <v>116.99456126705627</v>
      </c>
      <c r="B2968">
        <f t="shared" si="46"/>
        <v>2.2147298332658068E-97</v>
      </c>
    </row>
    <row r="2969" spans="1:2">
      <c r="A2969">
        <v>133.14972466076142</v>
      </c>
      <c r="B2969">
        <f t="shared" si="46"/>
        <v>1.4629749696944555E-54</v>
      </c>
    </row>
    <row r="2970" spans="1:2">
      <c r="A2970">
        <v>255.20391136495164</v>
      </c>
      <c r="B2970">
        <f t="shared" si="46"/>
        <v>4.6535047497813878E-138</v>
      </c>
    </row>
    <row r="2971" spans="1:2">
      <c r="A2971">
        <v>202.30292921012733</v>
      </c>
      <c r="B2971">
        <f t="shared" si="46"/>
        <v>1.3252150609070754E-13</v>
      </c>
    </row>
    <row r="2972" spans="1:2">
      <c r="A2972">
        <v>158.45881580360583</v>
      </c>
      <c r="B2972">
        <f t="shared" si="46"/>
        <v>8.4741566029612747E-13</v>
      </c>
    </row>
    <row r="2973" spans="1:2">
      <c r="A2973">
        <v>193.29087922385952</v>
      </c>
      <c r="B2973">
        <f t="shared" si="46"/>
        <v>7.2733091920339294E-6</v>
      </c>
    </row>
    <row r="2974" spans="1:2">
      <c r="A2974">
        <v>211.0235122924496</v>
      </c>
      <c r="B2974">
        <f t="shared" si="46"/>
        <v>7.9818492190325069E-25</v>
      </c>
    </row>
    <row r="2975" spans="1:2">
      <c r="A2975">
        <v>241.59848908282584</v>
      </c>
      <c r="B2975">
        <f t="shared" si="46"/>
        <v>3.759609890592547E-93</v>
      </c>
    </row>
    <row r="2976" spans="1:2">
      <c r="A2976">
        <v>164.05437736437307</v>
      </c>
      <c r="B2976">
        <f t="shared" si="46"/>
        <v>9.7514334796467095E-8</v>
      </c>
    </row>
    <row r="2977" spans="1:2">
      <c r="A2977">
        <v>223.19798108554096</v>
      </c>
      <c r="B2977">
        <f t="shared" si="46"/>
        <v>1.2599272973860618E-46</v>
      </c>
    </row>
    <row r="2978" spans="1:2">
      <c r="A2978">
        <v>273.70263796881773</v>
      </c>
      <c r="B2978">
        <f t="shared" si="46"/>
        <v>1.9060896832180484E-213</v>
      </c>
    </row>
    <row r="2979" spans="1:2">
      <c r="A2979">
        <v>148.91537648480153</v>
      </c>
      <c r="B2979">
        <f t="shared" si="46"/>
        <v>6.4643907929477534E-25</v>
      </c>
    </row>
    <row r="2980" spans="1:2">
      <c r="A2980">
        <v>118.2556325144833</v>
      </c>
      <c r="B2980">
        <f t="shared" si="46"/>
        <v>1.383616628384138E-93</v>
      </c>
    </row>
    <row r="2981" spans="1:2">
      <c r="A2981">
        <v>161.23468003541348</v>
      </c>
      <c r="B2981">
        <f t="shared" si="46"/>
        <v>4.242363215905727E-10</v>
      </c>
    </row>
    <row r="2982" spans="1:2">
      <c r="A2982">
        <v>209.77931330860883</v>
      </c>
      <c r="B2982">
        <f t="shared" si="46"/>
        <v>5.3378498429429551E-23</v>
      </c>
    </row>
    <row r="2983" spans="1:2">
      <c r="A2983">
        <v>198.36096544138854</v>
      </c>
      <c r="B2983">
        <f t="shared" si="46"/>
        <v>9.7681838261571897E-10</v>
      </c>
    </row>
    <row r="2984" spans="1:2">
      <c r="A2984">
        <v>174.98447323276196</v>
      </c>
      <c r="B2984">
        <f t="shared" si="46"/>
        <v>3.2873806743397245E-2</v>
      </c>
    </row>
    <row r="2985" spans="1:2">
      <c r="A2985">
        <v>247.54448349965969</v>
      </c>
      <c r="B2985">
        <f t="shared" si="46"/>
        <v>1.1170131813619927E-111</v>
      </c>
    </row>
    <row r="2986" spans="1:2">
      <c r="A2986">
        <v>166.62435359619849</v>
      </c>
      <c r="B2986">
        <f t="shared" si="46"/>
        <v>6.4149488815283791E-6</v>
      </c>
    </row>
    <row r="2987" spans="1:2">
      <c r="A2987">
        <v>152.04329702071846</v>
      </c>
      <c r="B2987">
        <f t="shared" si="46"/>
        <v>1.8463176175632473E-20</v>
      </c>
    </row>
    <row r="2988" spans="1:2">
      <c r="A2988">
        <v>176.13190311720246</v>
      </c>
      <c r="B2988">
        <f t="shared" si="46"/>
        <v>5.7914778643960767E-2</v>
      </c>
    </row>
    <row r="2989" spans="1:2">
      <c r="A2989">
        <v>293.25822924845852</v>
      </c>
      <c r="B2989">
        <f t="shared" si="46"/>
        <v>0</v>
      </c>
    </row>
    <row r="2990" spans="1:2">
      <c r="A2990">
        <v>234.36336095954175</v>
      </c>
      <c r="B2990">
        <f t="shared" si="46"/>
        <v>6.5775355815415629E-73</v>
      </c>
    </row>
    <row r="2991" spans="1:2">
      <c r="A2991">
        <v>216.43353693405516</v>
      </c>
      <c r="B2991">
        <f t="shared" si="46"/>
        <v>1.2500300695238923E-33</v>
      </c>
    </row>
    <row r="2992" spans="1:2">
      <c r="A2992">
        <v>201.30682787537808</v>
      </c>
      <c r="B2992">
        <f t="shared" si="46"/>
        <v>1.4803941930994577E-12</v>
      </c>
    </row>
    <row r="2993" spans="1:2">
      <c r="A2993">
        <v>120.8007352030836</v>
      </c>
      <c r="B2993">
        <f t="shared" si="46"/>
        <v>3.6964796687673703E-86</v>
      </c>
    </row>
    <row r="2994" spans="1:2">
      <c r="A2994">
        <v>211.92974418197991</v>
      </c>
      <c r="B2994">
        <f t="shared" si="46"/>
        <v>3.3544806364746057E-26</v>
      </c>
    </row>
    <row r="2995" spans="1:2">
      <c r="A2995">
        <v>16.460337974131107</v>
      </c>
      <c r="B2995">
        <f t="shared" si="46"/>
        <v>0</v>
      </c>
    </row>
    <row r="2996" spans="1:2">
      <c r="A2996">
        <v>126.8670966962236</v>
      </c>
      <c r="B2996">
        <f t="shared" si="46"/>
        <v>1.0218666016173658E-69</v>
      </c>
    </row>
    <row r="2997" spans="1:2">
      <c r="A2997">
        <v>194.87977101533033</v>
      </c>
      <c r="B2997">
        <f t="shared" si="46"/>
        <v>6.0503941226445158E-7</v>
      </c>
    </row>
    <row r="2998" spans="1:2">
      <c r="A2998">
        <v>211.52736098854803</v>
      </c>
      <c r="B2998">
        <f t="shared" si="46"/>
        <v>1.3857914948779942E-25</v>
      </c>
    </row>
    <row r="2999" spans="1:2">
      <c r="A2999">
        <v>192.77091200790892</v>
      </c>
      <c r="B2999">
        <f t="shared" si="46"/>
        <v>1.5441521715422579E-5</v>
      </c>
    </row>
    <row r="3000" spans="1:2">
      <c r="A3000">
        <v>186.89721900926088</v>
      </c>
      <c r="B3000">
        <f t="shared" si="46"/>
        <v>9.4624952837411135E-3</v>
      </c>
    </row>
    <row r="3001" spans="1:2">
      <c r="A3001">
        <v>242.3001665189804</v>
      </c>
      <c r="B3001">
        <f t="shared" si="46"/>
        <v>3.0031390974098282E-95</v>
      </c>
    </row>
    <row r="3002" spans="1:2">
      <c r="A3002">
        <v>132.77957850703388</v>
      </c>
      <c r="B3002">
        <f t="shared" si="46"/>
        <v>2.114076025851648E-55</v>
      </c>
    </row>
    <row r="3003" spans="1:2">
      <c r="A3003">
        <v>145.35701029642951</v>
      </c>
      <c r="B3003">
        <f t="shared" si="46"/>
        <v>1.4707005898120241E-30</v>
      </c>
    </row>
    <row r="3004" spans="1:2">
      <c r="A3004">
        <v>149.31845544168027</v>
      </c>
      <c r="B3004">
        <f t="shared" si="46"/>
        <v>2.5776303147058445E-24</v>
      </c>
    </row>
    <row r="3005" spans="1:2">
      <c r="A3005">
        <v>231.13954102853313</v>
      </c>
      <c r="B3005">
        <f t="shared" si="46"/>
        <v>1.0576832190218088E-64</v>
      </c>
    </row>
    <row r="3006" spans="1:2">
      <c r="A3006">
        <v>195.93744741512637</v>
      </c>
      <c r="B3006">
        <f t="shared" si="46"/>
        <v>9.8936675985230562E-8</v>
      </c>
    </row>
    <row r="3007" spans="1:2">
      <c r="A3007">
        <v>105.39258983015316</v>
      </c>
      <c r="B3007">
        <f t="shared" si="46"/>
        <v>6.666141085904473E-136</v>
      </c>
    </row>
    <row r="3008" spans="1:2">
      <c r="A3008">
        <v>117.01125958978082</v>
      </c>
      <c r="B3008">
        <f t="shared" si="46"/>
        <v>2.4893292178755071E-97</v>
      </c>
    </row>
    <row r="3009" spans="1:2">
      <c r="A3009">
        <v>106.43484347354388</v>
      </c>
      <c r="B3009">
        <f t="shared" si="46"/>
        <v>3.5478222571623686E-132</v>
      </c>
    </row>
    <row r="3010" spans="1:2">
      <c r="A3010">
        <v>216.6100289284077</v>
      </c>
      <c r="B3010">
        <f t="shared" ref="B3010:B3073" si="47">_xlfn.NORM.DIST(A3010,180,3,FALSE)</f>
        <v>6.1077132725684957E-34</v>
      </c>
    </row>
    <row r="3011" spans="1:2">
      <c r="A3011">
        <v>292.89364920230582</v>
      </c>
      <c r="B3011">
        <f t="shared" si="47"/>
        <v>0</v>
      </c>
    </row>
    <row r="3012" spans="1:2">
      <c r="A3012">
        <v>221.34423534196685</v>
      </c>
      <c r="B3012">
        <f t="shared" si="47"/>
        <v>7.6137273088197045E-43</v>
      </c>
    </row>
    <row r="3013" spans="1:2">
      <c r="A3013">
        <v>170.53773308332893</v>
      </c>
      <c r="B3013">
        <f t="shared" si="47"/>
        <v>9.194917886217413E-4</v>
      </c>
    </row>
    <row r="3014" spans="1:2">
      <c r="A3014">
        <v>175.2156986182672</v>
      </c>
      <c r="B3014">
        <f t="shared" si="47"/>
        <v>3.7283965767374708E-2</v>
      </c>
    </row>
    <row r="3015" spans="1:2">
      <c r="A3015">
        <v>216.11696456573554</v>
      </c>
      <c r="B3015">
        <f t="shared" si="47"/>
        <v>4.4778317485249067E-33</v>
      </c>
    </row>
    <row r="3016" spans="1:2">
      <c r="A3016">
        <v>173.72044499068579</v>
      </c>
      <c r="B3016">
        <f t="shared" si="47"/>
        <v>1.4872185575147577E-2</v>
      </c>
    </row>
    <row r="3017" spans="1:2">
      <c r="A3017">
        <v>208.87708205889794</v>
      </c>
      <c r="B3017">
        <f t="shared" si="47"/>
        <v>1.0097910731687898E-21</v>
      </c>
    </row>
    <row r="3018" spans="1:2">
      <c r="A3018">
        <v>128.89918980334187</v>
      </c>
      <c r="B3018">
        <f t="shared" si="47"/>
        <v>1.317943746844749E-64</v>
      </c>
    </row>
    <row r="3019" spans="1:2">
      <c r="A3019">
        <v>248.87084055051673</v>
      </c>
      <c r="B3019">
        <f t="shared" si="47"/>
        <v>4.8144202095756401E-116</v>
      </c>
    </row>
    <row r="3020" spans="1:2">
      <c r="A3020">
        <v>184.74904936709208</v>
      </c>
      <c r="B3020">
        <f t="shared" si="47"/>
        <v>3.7986616776661521E-2</v>
      </c>
    </row>
    <row r="3021" spans="1:2">
      <c r="A3021">
        <v>109.39021467464045</v>
      </c>
      <c r="B3021">
        <f t="shared" si="47"/>
        <v>6.7677986649146587E-122</v>
      </c>
    </row>
    <row r="3022" spans="1:2">
      <c r="A3022">
        <v>172.08945951068017</v>
      </c>
      <c r="B3022">
        <f t="shared" si="47"/>
        <v>4.111236583966978E-3</v>
      </c>
    </row>
    <row r="3023" spans="1:2">
      <c r="A3023">
        <v>117.19482517917641</v>
      </c>
      <c r="B3023">
        <f t="shared" si="47"/>
        <v>8.9788403667627631E-97</v>
      </c>
    </row>
    <row r="3024" spans="1:2">
      <c r="A3024">
        <v>143.72243003861513</v>
      </c>
      <c r="B3024">
        <f t="shared" si="47"/>
        <v>2.3471389514599161E-33</v>
      </c>
    </row>
    <row r="3025" spans="1:2">
      <c r="A3025">
        <v>238.09601589135127</v>
      </c>
      <c r="B3025">
        <f t="shared" si="47"/>
        <v>4.8980725011992875E-83</v>
      </c>
    </row>
    <row r="3026" spans="1:2">
      <c r="A3026">
        <v>101.88686974259326</v>
      </c>
      <c r="B3026">
        <f t="shared" si="47"/>
        <v>8.056303094009596E-149</v>
      </c>
    </row>
    <row r="3027" spans="1:2">
      <c r="A3027">
        <v>143.13717701923451</v>
      </c>
      <c r="B3027">
        <f t="shared" si="47"/>
        <v>2.1764417831774153E-34</v>
      </c>
    </row>
    <row r="3028" spans="1:2">
      <c r="A3028">
        <v>254.48240467056166</v>
      </c>
      <c r="B3028">
        <f t="shared" si="47"/>
        <v>1.8773243356234416E-135</v>
      </c>
    </row>
    <row r="3029" spans="1:2">
      <c r="A3029">
        <v>168.41333535892772</v>
      </c>
      <c r="B3029">
        <f t="shared" si="47"/>
        <v>7.6675489720387161E-5</v>
      </c>
    </row>
    <row r="3030" spans="1:2">
      <c r="A3030">
        <v>139.36173263544333</v>
      </c>
      <c r="B3030">
        <f t="shared" si="47"/>
        <v>1.8968085186386494E-41</v>
      </c>
    </row>
    <row r="3031" spans="1:2">
      <c r="A3031">
        <v>215.60743380148779</v>
      </c>
      <c r="B3031">
        <f t="shared" si="47"/>
        <v>3.410556178502481E-32</v>
      </c>
    </row>
    <row r="3032" spans="1:2">
      <c r="A3032">
        <v>201.52413799194619</v>
      </c>
      <c r="B3032">
        <f t="shared" si="47"/>
        <v>8.8269053367532743E-13</v>
      </c>
    </row>
    <row r="3033" spans="1:2">
      <c r="A3033">
        <v>197.12169478196301</v>
      </c>
      <c r="B3033">
        <f t="shared" si="47"/>
        <v>1.1239886891353819E-8</v>
      </c>
    </row>
    <row r="3034" spans="1:2">
      <c r="A3034">
        <v>145.76368403111701</v>
      </c>
      <c r="B3034">
        <f t="shared" si="47"/>
        <v>6.9721805012354606E-30</v>
      </c>
    </row>
    <row r="3035" spans="1:2">
      <c r="A3035">
        <v>189.94698211798095</v>
      </c>
      <c r="B3035">
        <f t="shared" si="47"/>
        <v>5.4520222313056616E-4</v>
      </c>
    </row>
    <row r="3036" spans="1:2">
      <c r="A3036">
        <v>149.85906363988761</v>
      </c>
      <c r="B3036">
        <f t="shared" si="47"/>
        <v>1.6016189264913737E-23</v>
      </c>
    </row>
    <row r="3037" spans="1:2">
      <c r="A3037">
        <v>258.99466254457366</v>
      </c>
      <c r="B3037">
        <f t="shared" si="47"/>
        <v>3.6693352172345249E-152</v>
      </c>
    </row>
    <row r="3038" spans="1:2">
      <c r="A3038">
        <v>218.1307359020866</v>
      </c>
      <c r="B3038">
        <f t="shared" si="47"/>
        <v>1.1055519626740341E-36</v>
      </c>
    </row>
    <row r="3039" spans="1:2">
      <c r="A3039">
        <v>344.93489965796471</v>
      </c>
      <c r="B3039">
        <f t="shared" si="47"/>
        <v>0</v>
      </c>
    </row>
    <row r="3040" spans="1:2">
      <c r="A3040">
        <v>109.53238233894808</v>
      </c>
      <c r="B3040">
        <f t="shared" si="47"/>
        <v>2.0623556090907869E-121</v>
      </c>
    </row>
    <row r="3041" spans="1:2">
      <c r="A3041">
        <v>137.74964872907731</v>
      </c>
      <c r="B3041">
        <f t="shared" si="47"/>
        <v>1.132474829238111E-44</v>
      </c>
    </row>
    <row r="3042" spans="1:2">
      <c r="A3042">
        <v>142.04969875179813</v>
      </c>
      <c r="B3042">
        <f t="shared" si="47"/>
        <v>2.3702424692632104E-36</v>
      </c>
    </row>
    <row r="3043" spans="1:2">
      <c r="A3043">
        <v>295.73050869628787</v>
      </c>
      <c r="B3043">
        <f t="shared" si="47"/>
        <v>0</v>
      </c>
    </row>
    <row r="3044" spans="1:2">
      <c r="A3044">
        <v>212.39149918954354</v>
      </c>
      <c r="B3044">
        <f t="shared" si="47"/>
        <v>6.4420421375583985E-27</v>
      </c>
    </row>
    <row r="3045" spans="1:2">
      <c r="A3045">
        <v>154.96382206918497</v>
      </c>
      <c r="B3045">
        <f t="shared" si="47"/>
        <v>1.001021999950045E-16</v>
      </c>
    </row>
    <row r="3046" spans="1:2">
      <c r="A3046">
        <v>245.72181519004516</v>
      </c>
      <c r="B3046">
        <f t="shared" si="47"/>
        <v>8.1026543792466324E-106</v>
      </c>
    </row>
    <row r="3047" spans="1:2">
      <c r="A3047">
        <v>162.24133378244005</v>
      </c>
      <c r="B3047">
        <f t="shared" si="47"/>
        <v>3.2711673651070584E-9</v>
      </c>
    </row>
    <row r="3048" spans="1:2">
      <c r="A3048">
        <v>149.44462054671021</v>
      </c>
      <c r="B3048">
        <f t="shared" si="47"/>
        <v>3.9593927124579333E-24</v>
      </c>
    </row>
    <row r="3049" spans="1:2">
      <c r="A3049">
        <v>131.6785328523838</v>
      </c>
      <c r="B3049">
        <f t="shared" si="47"/>
        <v>6.1236109320501627E-58</v>
      </c>
    </row>
    <row r="3050" spans="1:2">
      <c r="A3050">
        <v>182.27723376156064</v>
      </c>
      <c r="B3050">
        <f t="shared" si="47"/>
        <v>9.9693931987127796E-2</v>
      </c>
    </row>
    <row r="3051" spans="1:2">
      <c r="A3051">
        <v>111.89820997940842</v>
      </c>
      <c r="B3051">
        <f t="shared" si="47"/>
        <v>1.6753465163293268E-113</v>
      </c>
    </row>
    <row r="3052" spans="1:2">
      <c r="A3052">
        <v>236.28158078252454</v>
      </c>
      <c r="B3052">
        <f t="shared" si="47"/>
        <v>4.9798567859565612E-78</v>
      </c>
    </row>
    <row r="3053" spans="1:2">
      <c r="A3053">
        <v>190.18168632072047</v>
      </c>
      <c r="B3053">
        <f t="shared" si="47"/>
        <v>4.1934610552285496E-4</v>
      </c>
    </row>
    <row r="3054" spans="1:2">
      <c r="A3054">
        <v>149.65903164891643</v>
      </c>
      <c r="B3054">
        <f t="shared" si="47"/>
        <v>8.1781943221739083E-24</v>
      </c>
    </row>
    <row r="3055" spans="1:2">
      <c r="A3055">
        <v>156.51044623125927</v>
      </c>
      <c r="B3055">
        <f t="shared" si="47"/>
        <v>6.4749457266261721E-15</v>
      </c>
    </row>
    <row r="3056" spans="1:2">
      <c r="A3056">
        <v>154.70824496303976</v>
      </c>
      <c r="B3056">
        <f t="shared" si="47"/>
        <v>4.8989158917093589E-17</v>
      </c>
    </row>
    <row r="3057" spans="1:2">
      <c r="A3057">
        <v>232.89854698276031</v>
      </c>
      <c r="B3057">
        <f t="shared" si="47"/>
        <v>4.0638823788455998E-69</v>
      </c>
    </row>
    <row r="3058" spans="1:2">
      <c r="A3058">
        <v>188.91904960553802</v>
      </c>
      <c r="B3058">
        <f t="shared" si="47"/>
        <v>1.6012599656596415E-3</v>
      </c>
    </row>
    <row r="3059" spans="1:2">
      <c r="A3059">
        <v>160.45600477780681</v>
      </c>
      <c r="B3059">
        <f t="shared" si="47"/>
        <v>8.088592109587081E-11</v>
      </c>
    </row>
    <row r="3060" spans="1:2">
      <c r="A3060">
        <v>225.52159907689202</v>
      </c>
      <c r="B3060">
        <f t="shared" si="47"/>
        <v>1.3380037721855339E-51</v>
      </c>
    </row>
    <row r="3061" spans="1:2">
      <c r="A3061">
        <v>196.78355374679086</v>
      </c>
      <c r="B3061">
        <f t="shared" si="47"/>
        <v>2.1250908791313241E-8</v>
      </c>
    </row>
    <row r="3062" spans="1:2">
      <c r="A3062">
        <v>135.42347960508778</v>
      </c>
      <c r="B3062">
        <f t="shared" si="47"/>
        <v>1.5167254564776941E-49</v>
      </c>
    </row>
    <row r="3063" spans="1:2">
      <c r="A3063">
        <v>120.48578628280666</v>
      </c>
      <c r="B3063">
        <f t="shared" si="47"/>
        <v>4.6312046855195557E-87</v>
      </c>
    </row>
    <row r="3064" spans="1:2">
      <c r="A3064">
        <v>102.65963101090165</v>
      </c>
      <c r="B3064">
        <f t="shared" si="47"/>
        <v>6.3757510851010138E-146</v>
      </c>
    </row>
    <row r="3065" spans="1:2">
      <c r="A3065">
        <v>218.48244432447245</v>
      </c>
      <c r="B3065">
        <f t="shared" si="47"/>
        <v>2.4743000625425721E-37</v>
      </c>
    </row>
    <row r="3066" spans="1:2">
      <c r="A3066">
        <v>152.65788806544151</v>
      </c>
      <c r="B3066">
        <f t="shared" si="47"/>
        <v>1.2198499838527288E-19</v>
      </c>
    </row>
    <row r="3067" spans="1:2">
      <c r="A3067">
        <v>176.3236439270986</v>
      </c>
      <c r="B3067">
        <f t="shared" si="47"/>
        <v>6.2761267596194201E-2</v>
      </c>
    </row>
    <row r="3068" spans="1:2">
      <c r="A3068">
        <v>127.13484966268879</v>
      </c>
      <c r="B3068">
        <f t="shared" si="47"/>
        <v>4.9449629530325861E-69</v>
      </c>
    </row>
    <row r="3069" spans="1:2">
      <c r="A3069">
        <v>212.13887907804747</v>
      </c>
      <c r="B3069">
        <f t="shared" si="47"/>
        <v>1.5934618402388593E-26</v>
      </c>
    </row>
    <row r="3070" spans="1:2">
      <c r="A3070">
        <v>246.93058821838349</v>
      </c>
      <c r="B3070">
        <f t="shared" si="47"/>
        <v>1.0961454737162369E-109</v>
      </c>
    </row>
    <row r="3071" spans="1:2">
      <c r="A3071">
        <v>212.62086920585716</v>
      </c>
      <c r="B3071">
        <f t="shared" si="47"/>
        <v>2.8134384128018453E-27</v>
      </c>
    </row>
    <row r="3072" spans="1:2">
      <c r="A3072">
        <v>159.49938801866665</v>
      </c>
      <c r="B3072">
        <f t="shared" si="47"/>
        <v>9.6297194603769642E-12</v>
      </c>
    </row>
    <row r="3073" spans="1:2">
      <c r="A3073">
        <v>155.44679786187771</v>
      </c>
      <c r="B3073">
        <f t="shared" si="47"/>
        <v>3.7871098398520496E-16</v>
      </c>
    </row>
    <row r="3074" spans="1:2">
      <c r="A3074">
        <v>142.79184642844484</v>
      </c>
      <c r="B3074">
        <f t="shared" ref="B3074:B3137" si="48">_xlfn.NORM.DIST(A3074,180,3,FALSE)</f>
        <v>5.2552223233707562E-35</v>
      </c>
    </row>
    <row r="3075" spans="1:2">
      <c r="A3075">
        <v>249.17303380760131</v>
      </c>
      <c r="B3075">
        <f t="shared" si="48"/>
        <v>4.7429018894451757E-117</v>
      </c>
    </row>
    <row r="3076" spans="1:2">
      <c r="A3076">
        <v>152.27881294747931</v>
      </c>
      <c r="B3076">
        <f t="shared" si="48"/>
        <v>3.8255216534305004E-20</v>
      </c>
    </row>
    <row r="3077" spans="1:2">
      <c r="A3077">
        <v>143.38498476688983</v>
      </c>
      <c r="B3077">
        <f t="shared" si="48"/>
        <v>5.985068992677026E-34</v>
      </c>
    </row>
    <row r="3078" spans="1:2">
      <c r="A3078">
        <v>194.85124471400923</v>
      </c>
      <c r="B3078">
        <f t="shared" si="48"/>
        <v>6.3422967413925049E-7</v>
      </c>
    </row>
    <row r="3079" spans="1:2">
      <c r="A3079">
        <v>272.62652383768</v>
      </c>
      <c r="B3079">
        <f t="shared" si="48"/>
        <v>1.3121316945493782E-208</v>
      </c>
    </row>
    <row r="3080" spans="1:2">
      <c r="A3080">
        <v>197.84575260899146</v>
      </c>
      <c r="B3080">
        <f t="shared" si="48"/>
        <v>2.7535417854494043E-9</v>
      </c>
    </row>
    <row r="3081" spans="1:2">
      <c r="A3081">
        <v>168.83728721921216</v>
      </c>
      <c r="B3081">
        <f t="shared" si="48"/>
        <v>1.3102596099106011E-4</v>
      </c>
    </row>
    <row r="3082" spans="1:2">
      <c r="A3082">
        <v>156.61446286656428</v>
      </c>
      <c r="B3082">
        <f t="shared" si="48"/>
        <v>8.4893921800024795E-15</v>
      </c>
    </row>
    <row r="3083" spans="1:2">
      <c r="A3083">
        <v>184.62758066532842</v>
      </c>
      <c r="B3083">
        <f t="shared" si="48"/>
        <v>4.0467931932119859E-2</v>
      </c>
    </row>
    <row r="3084" spans="1:2">
      <c r="A3084">
        <v>190.9310235529847</v>
      </c>
      <c r="B3084">
        <f t="shared" si="48"/>
        <v>1.7412575024763072E-4</v>
      </c>
    </row>
    <row r="3085" spans="1:2">
      <c r="A3085">
        <v>157.77864905401657</v>
      </c>
      <c r="B3085">
        <f t="shared" si="48"/>
        <v>1.6215206707041926E-13</v>
      </c>
    </row>
    <row r="3086" spans="1:2">
      <c r="A3086">
        <v>95.819116722559556</v>
      </c>
      <c r="B3086">
        <f t="shared" si="48"/>
        <v>1.4007720395322369E-172</v>
      </c>
    </row>
    <row r="3087" spans="1:2">
      <c r="A3087">
        <v>194.66414232709212</v>
      </c>
      <c r="B3087">
        <f t="shared" si="48"/>
        <v>8.6196193923814984E-7</v>
      </c>
    </row>
    <row r="3088" spans="1:2">
      <c r="A3088">
        <v>179.48304775898578</v>
      </c>
      <c r="B3088">
        <f t="shared" si="48"/>
        <v>0.13102102566505355</v>
      </c>
    </row>
    <row r="3089" spans="1:2">
      <c r="A3089">
        <v>173.24448481274885</v>
      </c>
      <c r="B3089">
        <f t="shared" si="48"/>
        <v>1.0536193994627376E-2</v>
      </c>
    </row>
    <row r="3090" spans="1:2">
      <c r="A3090">
        <v>157.36177078877517</v>
      </c>
      <c r="B3090">
        <f t="shared" si="48"/>
        <v>5.7373987862534008E-14</v>
      </c>
    </row>
    <row r="3091" spans="1:2">
      <c r="A3091">
        <v>163.74684992086259</v>
      </c>
      <c r="B3091">
        <f t="shared" si="48"/>
        <v>5.6254606553737681E-8</v>
      </c>
    </row>
    <row r="3092" spans="1:2">
      <c r="A3092">
        <v>281.84028724324889</v>
      </c>
      <c r="B3092">
        <f t="shared" si="48"/>
        <v>7.710271509639424E-252</v>
      </c>
    </row>
    <row r="3093" spans="1:2">
      <c r="A3093">
        <v>62.678512221900746</v>
      </c>
      <c r="B3093">
        <f t="shared" si="48"/>
        <v>0</v>
      </c>
    </row>
    <row r="3094" spans="1:2">
      <c r="A3094">
        <v>206.45878225848719</v>
      </c>
      <c r="B3094">
        <f t="shared" si="48"/>
        <v>1.7097735411774128E-18</v>
      </c>
    </row>
    <row r="3095" spans="1:2">
      <c r="A3095">
        <v>232.18875230639242</v>
      </c>
      <c r="B3095">
        <f t="shared" si="48"/>
        <v>2.5622352019098863E-67</v>
      </c>
    </row>
    <row r="3096" spans="1:2">
      <c r="A3096">
        <v>185.23515609529568</v>
      </c>
      <c r="B3096">
        <f t="shared" si="48"/>
        <v>2.9008855931751863E-2</v>
      </c>
    </row>
    <row r="3097" spans="1:2">
      <c r="A3097">
        <v>140.37731534670456</v>
      </c>
      <c r="B3097">
        <f t="shared" si="48"/>
        <v>1.7566818934884213E-39</v>
      </c>
    </row>
    <row r="3098" spans="1:2">
      <c r="A3098">
        <v>235.8034753339598</v>
      </c>
      <c r="B3098">
        <f t="shared" si="48"/>
        <v>9.7762267539363453E-77</v>
      </c>
    </row>
    <row r="3099" spans="1:2">
      <c r="A3099">
        <v>183.48078856404754</v>
      </c>
      <c r="B3099">
        <f t="shared" si="48"/>
        <v>6.7836439826320247E-2</v>
      </c>
    </row>
    <row r="3100" spans="1:2">
      <c r="A3100">
        <v>160.49798250576714</v>
      </c>
      <c r="B3100">
        <f t="shared" si="48"/>
        <v>8.859707383958617E-11</v>
      </c>
    </row>
    <row r="3101" spans="1:2">
      <c r="A3101">
        <v>115.6678563344758</v>
      </c>
      <c r="B3101">
        <f t="shared" si="48"/>
        <v>1.8588325850189462E-101</v>
      </c>
    </row>
    <row r="3102" spans="1:2">
      <c r="A3102">
        <v>200.15423774537339</v>
      </c>
      <c r="B3102">
        <f t="shared" si="48"/>
        <v>2.1055796697578448E-11</v>
      </c>
    </row>
    <row r="3103" spans="1:2">
      <c r="A3103">
        <v>198.39842070694431</v>
      </c>
      <c r="B3103">
        <f t="shared" si="48"/>
        <v>9.0488697239221348E-10</v>
      </c>
    </row>
    <row r="3104" spans="1:2">
      <c r="A3104">
        <v>110.63076090038521</v>
      </c>
      <c r="B3104">
        <f t="shared" si="48"/>
        <v>1.0475956225833899E-117</v>
      </c>
    </row>
    <row r="3105" spans="1:2">
      <c r="A3105">
        <v>103.27004747494357</v>
      </c>
      <c r="B3105">
        <f t="shared" si="48"/>
        <v>1.1848110821485948E-143</v>
      </c>
    </row>
    <row r="3106" spans="1:2">
      <c r="A3106">
        <v>98.208368399064057</v>
      </c>
      <c r="B3106">
        <f t="shared" si="48"/>
        <v>5.1774845970811675E-163</v>
      </c>
    </row>
    <row r="3107" spans="1:2">
      <c r="A3107">
        <v>132.56957390665775</v>
      </c>
      <c r="B3107">
        <f t="shared" si="48"/>
        <v>7.0070645656355187E-56</v>
      </c>
    </row>
    <row r="3108" spans="1:2">
      <c r="A3108">
        <v>174.57658191204246</v>
      </c>
      <c r="B3108">
        <f t="shared" si="48"/>
        <v>2.5948742173679019E-2</v>
      </c>
    </row>
    <row r="3109" spans="1:2">
      <c r="A3109">
        <v>174.29792865157651</v>
      </c>
      <c r="B3109">
        <f t="shared" si="48"/>
        <v>2.1843259074083278E-2</v>
      </c>
    </row>
    <row r="3110" spans="1:2">
      <c r="A3110">
        <v>110.70938216987997</v>
      </c>
      <c r="B3110">
        <f t="shared" si="48"/>
        <v>1.919649997056177E-117</v>
      </c>
    </row>
    <row r="3111" spans="1:2">
      <c r="A3111">
        <v>161.86365019137156</v>
      </c>
      <c r="B3111">
        <f t="shared" si="48"/>
        <v>1.5403082357254073E-9</v>
      </c>
    </row>
    <row r="3112" spans="1:2">
      <c r="A3112">
        <v>166.987426154883</v>
      </c>
      <c r="B3112">
        <f t="shared" si="48"/>
        <v>1.0923318794542119E-5</v>
      </c>
    </row>
    <row r="3113" spans="1:2">
      <c r="A3113">
        <v>115.9607727456023</v>
      </c>
      <c r="B3113">
        <f t="shared" si="48"/>
        <v>1.5013550541248643E-100</v>
      </c>
    </row>
    <row r="3114" spans="1:2">
      <c r="A3114">
        <v>228.42548378292122</v>
      </c>
      <c r="B3114">
        <f t="shared" si="48"/>
        <v>3.5011103078618669E-58</v>
      </c>
    </row>
    <row r="3115" spans="1:2">
      <c r="A3115">
        <v>212.00575633854896</v>
      </c>
      <c r="B3115">
        <f t="shared" si="48"/>
        <v>2.5607594757763012E-26</v>
      </c>
    </row>
    <row r="3116" spans="1:2">
      <c r="A3116">
        <v>177.91410118632484</v>
      </c>
      <c r="B3116">
        <f t="shared" si="48"/>
        <v>0.10442652218054722</v>
      </c>
    </row>
    <row r="3117" spans="1:2">
      <c r="A3117">
        <v>142.0290577695414</v>
      </c>
      <c r="B3117">
        <f t="shared" si="48"/>
        <v>2.1726155306803987E-36</v>
      </c>
    </row>
    <row r="3118" spans="1:2">
      <c r="A3118">
        <v>159.65158627266646</v>
      </c>
      <c r="B3118">
        <f t="shared" si="48"/>
        <v>1.3602469232286829E-11</v>
      </c>
    </row>
    <row r="3119" spans="1:2">
      <c r="A3119">
        <v>176.4488233672455</v>
      </c>
      <c r="B3119">
        <f t="shared" si="48"/>
        <v>6.5996477873710824E-2</v>
      </c>
    </row>
    <row r="3120" spans="1:2">
      <c r="A3120">
        <v>189.25597305467818</v>
      </c>
      <c r="B3120">
        <f t="shared" si="48"/>
        <v>1.1395019488236308E-3</v>
      </c>
    </row>
    <row r="3121" spans="1:2">
      <c r="A3121">
        <v>191.22266439779196</v>
      </c>
      <c r="B3121">
        <f t="shared" si="48"/>
        <v>1.2161225257794395E-4</v>
      </c>
    </row>
    <row r="3122" spans="1:2">
      <c r="A3122">
        <v>226.88007720687892</v>
      </c>
      <c r="B3122">
        <f t="shared" si="48"/>
        <v>1.2526815353345754E-54</v>
      </c>
    </row>
    <row r="3123" spans="1:2">
      <c r="A3123">
        <v>118.86013498922694</v>
      </c>
      <c r="B3123">
        <f t="shared" si="48"/>
        <v>8.5762328849017151E-92</v>
      </c>
    </row>
    <row r="3124" spans="1:2">
      <c r="A3124">
        <v>144.57647966963123</v>
      </c>
      <c r="B3124">
        <f t="shared" si="48"/>
        <v>7.0471841156949545E-32</v>
      </c>
    </row>
    <row r="3125" spans="1:2">
      <c r="A3125">
        <v>157.02977566405025</v>
      </c>
      <c r="B3125">
        <f t="shared" si="48"/>
        <v>2.473899621612098E-14</v>
      </c>
    </row>
    <row r="3126" spans="1:2">
      <c r="A3126">
        <v>202.6511588152789</v>
      </c>
      <c r="B3126">
        <f t="shared" si="48"/>
        <v>5.5537537675969575E-14</v>
      </c>
    </row>
    <row r="3127" spans="1:2">
      <c r="A3127">
        <v>163.07636587924208</v>
      </c>
      <c r="B3127">
        <f t="shared" si="48"/>
        <v>1.6347616948511748E-8</v>
      </c>
    </row>
    <row r="3128" spans="1:2">
      <c r="A3128">
        <v>85.287577348644845</v>
      </c>
      <c r="B3128">
        <f t="shared" si="48"/>
        <v>4.8942192168551999E-218</v>
      </c>
    </row>
    <row r="3129" spans="1:2">
      <c r="A3129">
        <v>166.27270315409987</v>
      </c>
      <c r="B3129">
        <f t="shared" si="48"/>
        <v>3.7778091551120459E-6</v>
      </c>
    </row>
    <row r="3130" spans="1:2">
      <c r="A3130">
        <v>248.24488536949502</v>
      </c>
      <c r="B3130">
        <f t="shared" si="48"/>
        <v>5.6671382592277894E-114</v>
      </c>
    </row>
    <row r="3131" spans="1:2">
      <c r="A3131">
        <v>120.92295764858136</v>
      </c>
      <c r="B3131">
        <f t="shared" si="48"/>
        <v>8.2523096648601378E-86</v>
      </c>
    </row>
    <row r="3132" spans="1:2">
      <c r="A3132">
        <v>315.66273992182687</v>
      </c>
      <c r="B3132">
        <f t="shared" si="48"/>
        <v>0</v>
      </c>
    </row>
    <row r="3133" spans="1:2">
      <c r="A3133">
        <v>262.2179026727099</v>
      </c>
      <c r="B3133">
        <f t="shared" si="48"/>
        <v>1.06489430048173E-164</v>
      </c>
    </row>
    <row r="3134" spans="1:2">
      <c r="A3134">
        <v>187.31085037841694</v>
      </c>
      <c r="B3134">
        <f t="shared" si="48"/>
        <v>6.8267007110771613E-3</v>
      </c>
    </row>
    <row r="3135" spans="1:2">
      <c r="A3135">
        <v>158.64203351127799</v>
      </c>
      <c r="B3135">
        <f t="shared" si="48"/>
        <v>1.3114013055997742E-12</v>
      </c>
    </row>
    <row r="3136" spans="1:2">
      <c r="A3136">
        <v>201.93429054386797</v>
      </c>
      <c r="B3136">
        <f t="shared" si="48"/>
        <v>3.279036860276015E-13</v>
      </c>
    </row>
    <row r="3137" spans="1:2">
      <c r="A3137">
        <v>199.07458681671415</v>
      </c>
      <c r="B3137">
        <f t="shared" si="48"/>
        <v>2.2143843714241389E-10</v>
      </c>
    </row>
    <row r="3138" spans="1:2">
      <c r="A3138">
        <v>164.01338530129578</v>
      </c>
      <c r="B3138">
        <f t="shared" ref="B3138:B3201" si="49">_xlfn.NORM.DIST(A3138,180,3,FALSE)</f>
        <v>9.067475020813994E-8</v>
      </c>
    </row>
    <row r="3139" spans="1:2">
      <c r="A3139">
        <v>282.68540791003034</v>
      </c>
      <c r="B3139">
        <f t="shared" si="49"/>
        <v>5.2079044587330093E-256</v>
      </c>
    </row>
    <row r="3140" spans="1:2">
      <c r="A3140">
        <v>241.14786629041191</v>
      </c>
      <c r="B3140">
        <f t="shared" si="49"/>
        <v>8.1224835475481968E-92</v>
      </c>
    </row>
    <row r="3141" spans="1:2">
      <c r="A3141">
        <v>146.45457713384531</v>
      </c>
      <c r="B3141">
        <f t="shared" si="49"/>
        <v>9.4027859842727077E-29</v>
      </c>
    </row>
    <row r="3142" spans="1:2">
      <c r="A3142">
        <v>208.21546900122485</v>
      </c>
      <c r="B3142">
        <f t="shared" si="49"/>
        <v>8.2338466563066023E-21</v>
      </c>
    </row>
    <row r="3143" spans="1:2">
      <c r="A3143">
        <v>196.72592134127626</v>
      </c>
      <c r="B3143">
        <f t="shared" si="49"/>
        <v>2.3657739398761415E-8</v>
      </c>
    </row>
    <row r="3144" spans="1:2">
      <c r="A3144">
        <v>190.28118049362092</v>
      </c>
      <c r="B3144">
        <f t="shared" si="49"/>
        <v>3.7449896916945781E-4</v>
      </c>
    </row>
    <row r="3145" spans="1:2">
      <c r="A3145">
        <v>172.56298451655312</v>
      </c>
      <c r="B3145">
        <f t="shared" si="49"/>
        <v>6.1562705414058682E-3</v>
      </c>
    </row>
    <row r="3146" spans="1:2">
      <c r="A3146">
        <v>205.97342927401769</v>
      </c>
      <c r="B3146">
        <f t="shared" si="49"/>
        <v>7.0297134861421537E-18</v>
      </c>
    </row>
    <row r="3147" spans="1:2">
      <c r="A3147">
        <v>266.92056781001156</v>
      </c>
      <c r="B3147">
        <f t="shared" si="49"/>
        <v>6.8592648137415922E-184</v>
      </c>
    </row>
    <row r="3148" spans="1:2">
      <c r="A3148">
        <v>49.389430386945605</v>
      </c>
      <c r="B3148">
        <f t="shared" si="49"/>
        <v>0</v>
      </c>
    </row>
    <row r="3149" spans="1:2">
      <c r="A3149">
        <v>134.95291159386397</v>
      </c>
      <c r="B3149">
        <f t="shared" si="49"/>
        <v>1.4566490300027057E-50</v>
      </c>
    </row>
    <row r="3150" spans="1:2">
      <c r="A3150">
        <v>200.3442391466524</v>
      </c>
      <c r="B3150">
        <f t="shared" si="49"/>
        <v>1.3731450026182052E-11</v>
      </c>
    </row>
    <row r="3151" spans="1:2">
      <c r="A3151">
        <v>202.80625608364062</v>
      </c>
      <c r="B3151">
        <f t="shared" si="49"/>
        <v>3.7538784560478695E-14</v>
      </c>
    </row>
    <row r="3152" spans="1:2">
      <c r="A3152">
        <v>176.16321247231099</v>
      </c>
      <c r="B3152">
        <f t="shared" si="49"/>
        <v>5.8696173577137252E-2</v>
      </c>
    </row>
    <row r="3153" spans="1:2">
      <c r="A3153">
        <v>210.32229869859293</v>
      </c>
      <c r="B3153">
        <f t="shared" si="49"/>
        <v>8.7093007009484059E-24</v>
      </c>
    </row>
    <row r="3154" spans="1:2">
      <c r="A3154">
        <v>256.70583272556541</v>
      </c>
      <c r="B3154">
        <f t="shared" si="49"/>
        <v>1.4552614578336272E-143</v>
      </c>
    </row>
    <row r="3155" spans="1:2">
      <c r="A3155">
        <v>129.47597770078573</v>
      </c>
      <c r="B3155">
        <f t="shared" si="49"/>
        <v>3.4209922195371375E-63</v>
      </c>
    </row>
    <row r="3156" spans="1:2">
      <c r="A3156">
        <v>113.58300116597093</v>
      </c>
      <c r="B3156">
        <f t="shared" si="49"/>
        <v>4.9233408073808817E-108</v>
      </c>
    </row>
    <row r="3157" spans="1:2">
      <c r="A3157">
        <v>164.06666918526753</v>
      </c>
      <c r="B3157">
        <f t="shared" si="49"/>
        <v>9.9660444862544215E-8</v>
      </c>
    </row>
    <row r="3158" spans="1:2">
      <c r="A3158">
        <v>266.70464922033716</v>
      </c>
      <c r="B3158">
        <f t="shared" si="49"/>
        <v>5.5054169411899011E-183</v>
      </c>
    </row>
    <row r="3159" spans="1:2">
      <c r="A3159">
        <v>168.26113710492791</v>
      </c>
      <c r="B3159">
        <f t="shared" si="49"/>
        <v>6.2950837560638316E-5</v>
      </c>
    </row>
    <row r="3160" spans="1:2">
      <c r="A3160">
        <v>197.34057036628656</v>
      </c>
      <c r="B3160">
        <f t="shared" si="49"/>
        <v>7.3921312605319719E-9</v>
      </c>
    </row>
    <row r="3161" spans="1:2">
      <c r="A3161">
        <v>147.63238868879853</v>
      </c>
      <c r="B3161">
        <f t="shared" si="49"/>
        <v>7.0201717907448459E-27</v>
      </c>
    </row>
    <row r="3162" spans="1:2">
      <c r="A3162">
        <v>222.75280844012741</v>
      </c>
      <c r="B3162">
        <f t="shared" si="49"/>
        <v>1.0556828767431857E-45</v>
      </c>
    </row>
    <row r="3163" spans="1:2">
      <c r="A3163">
        <v>169.58737819521048</v>
      </c>
      <c r="B3163">
        <f t="shared" si="49"/>
        <v>3.2197593283539574E-4</v>
      </c>
    </row>
    <row r="3164" spans="1:2">
      <c r="A3164">
        <v>234.33587830339093</v>
      </c>
      <c r="B3164">
        <f t="shared" si="49"/>
        <v>7.7649785085567139E-73</v>
      </c>
    </row>
    <row r="3165" spans="1:2">
      <c r="A3165">
        <v>136.94151948555373</v>
      </c>
      <c r="B3165">
        <f t="shared" si="49"/>
        <v>2.458482606276849E-46</v>
      </c>
    </row>
    <row r="3166" spans="1:2">
      <c r="A3166">
        <v>101.0830310403253</v>
      </c>
      <c r="B3166">
        <f t="shared" si="49"/>
        <v>7.2543849236713292E-152</v>
      </c>
    </row>
    <row r="3167" spans="1:2">
      <c r="A3167">
        <v>213.22154498164309</v>
      </c>
      <c r="B3167">
        <f t="shared" si="49"/>
        <v>3.1260599037588206E-28</v>
      </c>
    </row>
    <row r="3168" spans="1:2">
      <c r="A3168">
        <v>191.92724084830843</v>
      </c>
      <c r="B3168">
        <f t="shared" si="49"/>
        <v>4.914021946086324E-5</v>
      </c>
    </row>
    <row r="3169" spans="1:2">
      <c r="A3169">
        <v>218.31673666354618</v>
      </c>
      <c r="B3169">
        <f t="shared" si="49"/>
        <v>5.0176884849213527E-37</v>
      </c>
    </row>
    <row r="3170" spans="1:2">
      <c r="A3170">
        <v>151.86181872166344</v>
      </c>
      <c r="B3170">
        <f t="shared" si="49"/>
        <v>1.0487902851972735E-20</v>
      </c>
    </row>
    <row r="3171" spans="1:2">
      <c r="A3171">
        <v>152.88737404232961</v>
      </c>
      <c r="B3171">
        <f t="shared" si="49"/>
        <v>2.4424053957855965E-19</v>
      </c>
    </row>
    <row r="3172" spans="1:2">
      <c r="A3172">
        <v>241.31624104455113</v>
      </c>
      <c r="B3172">
        <f t="shared" si="49"/>
        <v>2.5833524768204693E-92</v>
      </c>
    </row>
    <row r="3173" spans="1:2">
      <c r="A3173">
        <v>265.75957053835737</v>
      </c>
      <c r="B3173">
        <f t="shared" si="49"/>
        <v>4.7139092376124372E-179</v>
      </c>
    </row>
    <row r="3174" spans="1:2">
      <c r="A3174">
        <v>219.39621365134371</v>
      </c>
      <c r="B3174">
        <f t="shared" si="49"/>
        <v>4.7475114676295258E-39</v>
      </c>
    </row>
    <row r="3175" spans="1:2">
      <c r="A3175">
        <v>121.66452552235569</v>
      </c>
      <c r="B3175">
        <f t="shared" si="49"/>
        <v>1.040731652885791E-83</v>
      </c>
    </row>
    <row r="3176" spans="1:2">
      <c r="A3176">
        <v>160.70763922441984</v>
      </c>
      <c r="B3176">
        <f t="shared" si="49"/>
        <v>1.3920672457147998E-10</v>
      </c>
    </row>
    <row r="3177" spans="1:2">
      <c r="A3177">
        <v>127.87050354716484</v>
      </c>
      <c r="B3177">
        <f t="shared" si="49"/>
        <v>3.6121198985113625E-67</v>
      </c>
    </row>
    <row r="3178" spans="1:2">
      <c r="A3178">
        <v>294.67944204923697</v>
      </c>
      <c r="B3178">
        <f t="shared" si="49"/>
        <v>0</v>
      </c>
    </row>
    <row r="3179" spans="1:2">
      <c r="A3179">
        <v>145.45024259830825</v>
      </c>
      <c r="B3179">
        <f t="shared" si="49"/>
        <v>2.104604823220056E-30</v>
      </c>
    </row>
    <row r="3180" spans="1:2">
      <c r="A3180">
        <v>145.49442357718362</v>
      </c>
      <c r="B3180">
        <f t="shared" si="49"/>
        <v>2.4933419343126488E-30</v>
      </c>
    </row>
    <row r="3181" spans="1:2">
      <c r="A3181">
        <v>129.86328601953574</v>
      </c>
      <c r="B3181">
        <f t="shared" si="49"/>
        <v>2.9840324837714744E-62</v>
      </c>
    </row>
    <row r="3182" spans="1:2">
      <c r="A3182">
        <v>164.185412813531</v>
      </c>
      <c r="B3182">
        <f t="shared" si="49"/>
        <v>1.2287968285878504E-7</v>
      </c>
    </row>
    <row r="3183" spans="1:2">
      <c r="A3183">
        <v>148.46788462789846</v>
      </c>
      <c r="B3183">
        <f t="shared" si="49"/>
        <v>1.3629008427240359E-25</v>
      </c>
    </row>
    <row r="3184" spans="1:2">
      <c r="A3184">
        <v>149.98905544387526</v>
      </c>
      <c r="B3184">
        <f t="shared" si="49"/>
        <v>2.4729649332906019E-23</v>
      </c>
    </row>
    <row r="3185" spans="1:2">
      <c r="A3185">
        <v>231.42410827829735</v>
      </c>
      <c r="B3185">
        <f t="shared" si="49"/>
        <v>2.090090406495055E-65</v>
      </c>
    </row>
    <row r="3186" spans="1:2">
      <c r="A3186">
        <v>269.20707841753028</v>
      </c>
      <c r="B3186">
        <f t="shared" si="49"/>
        <v>1.3173982966151204E-193</v>
      </c>
    </row>
    <row r="3187" spans="1:2">
      <c r="A3187">
        <v>240.4885144639411</v>
      </c>
      <c r="B3187">
        <f t="shared" si="49"/>
        <v>6.9942355878007821E-90</v>
      </c>
    </row>
    <row r="3188" spans="1:2">
      <c r="A3188">
        <v>203.03069777553901</v>
      </c>
      <c r="B3188">
        <f t="shared" si="49"/>
        <v>2.1196465802662336E-14</v>
      </c>
    </row>
    <row r="3189" spans="1:2">
      <c r="A3189">
        <v>323.34582374431193</v>
      </c>
      <c r="B3189">
        <f t="shared" si="49"/>
        <v>0</v>
      </c>
    </row>
    <row r="3190" spans="1:2">
      <c r="A3190">
        <v>153.26853645063238</v>
      </c>
      <c r="B3190">
        <f t="shared" si="49"/>
        <v>7.6382543159519329E-19</v>
      </c>
    </row>
    <row r="3191" spans="1:2">
      <c r="A3191">
        <v>271.20160029851831</v>
      </c>
      <c r="B3191">
        <f t="shared" si="49"/>
        <v>2.7412703993078307E-202</v>
      </c>
    </row>
    <row r="3192" spans="1:2">
      <c r="A3192">
        <v>192.55766051144747</v>
      </c>
      <c r="B3192">
        <f t="shared" si="49"/>
        <v>2.0845444379477461E-5</v>
      </c>
    </row>
    <row r="3193" spans="1:2">
      <c r="A3193">
        <v>155.97557808148849</v>
      </c>
      <c r="B3193">
        <f t="shared" si="49"/>
        <v>1.577856565652941E-15</v>
      </c>
    </row>
    <row r="3194" spans="1:2">
      <c r="A3194">
        <v>153.44294115464436</v>
      </c>
      <c r="B3194">
        <f t="shared" si="49"/>
        <v>1.2800568487582715E-18</v>
      </c>
    </row>
    <row r="3195" spans="1:2">
      <c r="A3195">
        <v>161.05923168623121</v>
      </c>
      <c r="B3195">
        <f t="shared" si="49"/>
        <v>2.9376040870788473E-10</v>
      </c>
    </row>
    <row r="3196" spans="1:2">
      <c r="A3196">
        <v>161.8261949258158</v>
      </c>
      <c r="B3196">
        <f t="shared" si="49"/>
        <v>1.4282167429256309E-9</v>
      </c>
    </row>
    <row r="3197" spans="1:2">
      <c r="A3197">
        <v>228.24203415410011</v>
      </c>
      <c r="B3197">
        <f t="shared" si="49"/>
        <v>9.3772006089104645E-58</v>
      </c>
    </row>
    <row r="3198" spans="1:2">
      <c r="A3198">
        <v>182.19913431465102</v>
      </c>
      <c r="B3198">
        <f t="shared" si="49"/>
        <v>0.10164914598972541</v>
      </c>
    </row>
    <row r="3199" spans="1:2">
      <c r="A3199">
        <v>96.167462288285606</v>
      </c>
      <c r="B3199">
        <f t="shared" si="49"/>
        <v>3.6180074953842695E-171</v>
      </c>
    </row>
    <row r="3200" spans="1:2">
      <c r="A3200">
        <v>183.99327632294444</v>
      </c>
      <c r="B3200">
        <f t="shared" si="49"/>
        <v>5.4833502003692185E-2</v>
      </c>
    </row>
    <row r="3201" spans="1:2">
      <c r="A3201">
        <v>206.94651243473345</v>
      </c>
      <c r="B3201">
        <f t="shared" si="49"/>
        <v>4.0223636433803105E-19</v>
      </c>
    </row>
    <row r="3202" spans="1:2">
      <c r="A3202">
        <v>152.01610426600382</v>
      </c>
      <c r="B3202">
        <f t="shared" ref="B3202:B3265" si="50">_xlfn.NORM.DIST(A3202,180,3,FALSE)</f>
        <v>1.6966966865154686E-20</v>
      </c>
    </row>
    <row r="3203" spans="1:2">
      <c r="A3203">
        <v>244.16817541321507</v>
      </c>
      <c r="B3203">
        <f t="shared" si="50"/>
        <v>5.9924640572429534E-101</v>
      </c>
    </row>
    <row r="3204" spans="1:2">
      <c r="A3204">
        <v>170.56544766062871</v>
      </c>
      <c r="B3204">
        <f t="shared" si="50"/>
        <v>9.4663777486939256E-4</v>
      </c>
    </row>
    <row r="3205" spans="1:2">
      <c r="A3205">
        <v>245.14421556857997</v>
      </c>
      <c r="B3205">
        <f t="shared" si="50"/>
        <v>5.399812827622763E-104</v>
      </c>
    </row>
    <row r="3206" spans="1:2">
      <c r="A3206">
        <v>180.11120619092253</v>
      </c>
      <c r="B3206">
        <f t="shared" si="50"/>
        <v>0.13288942769485043</v>
      </c>
    </row>
    <row r="3207" spans="1:2">
      <c r="A3207">
        <v>179.28405941318488</v>
      </c>
      <c r="B3207">
        <f t="shared" si="50"/>
        <v>0.1292473867574723</v>
      </c>
    </row>
    <row r="3208" spans="1:2">
      <c r="A3208">
        <v>95.03197634301614</v>
      </c>
      <c r="B3208">
        <f t="shared" si="50"/>
        <v>8.588968493479824E-176</v>
      </c>
    </row>
    <row r="3209" spans="1:2">
      <c r="A3209">
        <v>179.6976328020537</v>
      </c>
      <c r="B3209">
        <f t="shared" si="50"/>
        <v>0.13230703432367519</v>
      </c>
    </row>
    <row r="3210" spans="1:2">
      <c r="A3210">
        <v>133.45226579956943</v>
      </c>
      <c r="B3210">
        <f t="shared" si="50"/>
        <v>7.0307326023515182E-54</v>
      </c>
    </row>
    <row r="3211" spans="1:2">
      <c r="A3211">
        <v>173.0634123757045</v>
      </c>
      <c r="B3211">
        <f t="shared" si="50"/>
        <v>9.1804807768676566E-3</v>
      </c>
    </row>
    <row r="3212" spans="1:2">
      <c r="A3212">
        <v>277.54696293384768</v>
      </c>
      <c r="B3212">
        <f t="shared" si="50"/>
        <v>3.4754293117571481E-231</v>
      </c>
    </row>
    <row r="3213" spans="1:2">
      <c r="A3213">
        <v>123.19903180439724</v>
      </c>
      <c r="B3213">
        <f t="shared" si="50"/>
        <v>1.9059975636856353E-79</v>
      </c>
    </row>
    <row r="3214" spans="1:2">
      <c r="A3214">
        <v>226.60687409341335</v>
      </c>
      <c r="B3214">
        <f t="shared" si="50"/>
        <v>5.1770056241410902E-54</v>
      </c>
    </row>
    <row r="3215" spans="1:2">
      <c r="A3215">
        <v>192.15185648106853</v>
      </c>
      <c r="B3215">
        <f t="shared" si="50"/>
        <v>3.6386698978168375E-5</v>
      </c>
    </row>
    <row r="3216" spans="1:2">
      <c r="A3216">
        <v>144.08828565108706</v>
      </c>
      <c r="B3216">
        <f t="shared" si="50"/>
        <v>1.0180425740252353E-32</v>
      </c>
    </row>
    <row r="3217" spans="1:2">
      <c r="A3217">
        <v>175.16867660531716</v>
      </c>
      <c r="B3217">
        <f t="shared" si="50"/>
        <v>3.6359086236993222E-2</v>
      </c>
    </row>
    <row r="3218" spans="1:2">
      <c r="A3218">
        <v>192.778971267835</v>
      </c>
      <c r="B3218">
        <f t="shared" si="50"/>
        <v>1.5265883117778267E-5</v>
      </c>
    </row>
    <row r="3219" spans="1:2">
      <c r="A3219">
        <v>171.09283635334577</v>
      </c>
      <c r="B3219">
        <f t="shared" si="50"/>
        <v>1.6202200931458959E-3</v>
      </c>
    </row>
    <row r="3220" spans="1:2">
      <c r="A3220">
        <v>218.05849246418802</v>
      </c>
      <c r="B3220">
        <f t="shared" si="50"/>
        <v>1.5010007398306908E-36</v>
      </c>
    </row>
    <row r="3221" spans="1:2">
      <c r="A3221">
        <v>96.645915618573781</v>
      </c>
      <c r="B3221">
        <f t="shared" si="50"/>
        <v>3.0792852290701225E-169</v>
      </c>
    </row>
    <row r="3222" spans="1:2">
      <c r="A3222">
        <v>161.97995864757104</v>
      </c>
      <c r="B3222">
        <f t="shared" si="50"/>
        <v>1.9456770146263355E-9</v>
      </c>
    </row>
    <row r="3223" spans="1:2">
      <c r="A3223">
        <v>155.12651475517487</v>
      </c>
      <c r="B3223">
        <f t="shared" si="50"/>
        <v>1.5716548329806326E-16</v>
      </c>
    </row>
    <row r="3224" spans="1:2">
      <c r="A3224">
        <v>157.93722513961256</v>
      </c>
      <c r="B3224">
        <f t="shared" si="50"/>
        <v>2.3952746785041296E-13</v>
      </c>
    </row>
    <row r="3225" spans="1:2">
      <c r="A3225">
        <v>191.1387089418713</v>
      </c>
      <c r="B3225">
        <f t="shared" si="50"/>
        <v>1.3498119390524348E-4</v>
      </c>
    </row>
    <row r="3226" spans="1:2">
      <c r="A3226">
        <v>191.90717966892407</v>
      </c>
      <c r="B3226">
        <f t="shared" si="50"/>
        <v>5.0463057418539922E-5</v>
      </c>
    </row>
    <row r="3227" spans="1:2">
      <c r="A3227">
        <v>200.12895834013761</v>
      </c>
      <c r="B3227">
        <f t="shared" si="50"/>
        <v>2.2281351648465231E-11</v>
      </c>
    </row>
    <row r="3228" spans="1:2">
      <c r="A3228">
        <v>191.97130586660933</v>
      </c>
      <c r="B3228">
        <f t="shared" si="50"/>
        <v>4.6347754246317355E-5</v>
      </c>
    </row>
    <row r="3229" spans="1:2">
      <c r="A3229">
        <v>228.61565912506194</v>
      </c>
      <c r="B3229">
        <f t="shared" si="50"/>
        <v>1.2558487938913866E-58</v>
      </c>
    </row>
    <row r="3230" spans="1:2">
      <c r="A3230">
        <v>134.07021970095229</v>
      </c>
      <c r="B3230">
        <f t="shared" si="50"/>
        <v>1.681935507937797E-52</v>
      </c>
    </row>
    <row r="3231" spans="1:2">
      <c r="A3231">
        <v>212.21025281163747</v>
      </c>
      <c r="B3231">
        <f t="shared" si="50"/>
        <v>1.234605211415741E-26</v>
      </c>
    </row>
    <row r="3232" spans="1:2">
      <c r="A3232">
        <v>154.01764176174765</v>
      </c>
      <c r="B3232">
        <f t="shared" si="50"/>
        <v>6.8508524878000623E-18</v>
      </c>
    </row>
    <row r="3233" spans="1:2">
      <c r="A3233">
        <v>139.06626509167836</v>
      </c>
      <c r="B3233">
        <f t="shared" si="50"/>
        <v>4.9717135214385411E-42</v>
      </c>
    </row>
    <row r="3234" spans="1:2">
      <c r="A3234">
        <v>150.67751337453956</v>
      </c>
      <c r="B3234">
        <f t="shared" si="50"/>
        <v>2.3921625395347248E-22</v>
      </c>
    </row>
    <row r="3235" spans="1:2">
      <c r="A3235">
        <v>155.45995938708074</v>
      </c>
      <c r="B3235">
        <f t="shared" si="50"/>
        <v>3.925524324008104E-16</v>
      </c>
    </row>
    <row r="3236" spans="1:2">
      <c r="A3236">
        <v>122.9736044476158</v>
      </c>
      <c r="B3236">
        <f t="shared" si="50"/>
        <v>4.5815899059765383E-80</v>
      </c>
    </row>
    <row r="3237" spans="1:2">
      <c r="A3237">
        <v>176.45270804649044</v>
      </c>
      <c r="B3237">
        <f t="shared" si="50"/>
        <v>6.6097659297585196E-2</v>
      </c>
    </row>
    <row r="3238" spans="1:2">
      <c r="A3238">
        <v>286.90127055568155</v>
      </c>
      <c r="B3238">
        <f t="shared" si="50"/>
        <v>2.4997887980662181E-277</v>
      </c>
    </row>
    <row r="3239" spans="1:2">
      <c r="A3239">
        <v>200.18374971157755</v>
      </c>
      <c r="B3239">
        <f t="shared" si="50"/>
        <v>1.9708294821979478E-11</v>
      </c>
    </row>
    <row r="3240" spans="1:2">
      <c r="A3240">
        <v>127.60669324023183</v>
      </c>
      <c r="B3240">
        <f t="shared" si="50"/>
        <v>7.8066842563238572E-68</v>
      </c>
    </row>
    <row r="3241" spans="1:2">
      <c r="A3241">
        <v>147.98948927789752</v>
      </c>
      <c r="B3241">
        <f t="shared" si="50"/>
        <v>2.5178241932878521E-26</v>
      </c>
    </row>
    <row r="3242" spans="1:2">
      <c r="A3242">
        <v>127.75187587947585</v>
      </c>
      <c r="B3242">
        <f t="shared" si="50"/>
        <v>1.8155743189844468E-67</v>
      </c>
    </row>
    <row r="3243" spans="1:2">
      <c r="A3243">
        <v>129.04715549637331</v>
      </c>
      <c r="B3243">
        <f t="shared" si="50"/>
        <v>3.0495257099500571E-64</v>
      </c>
    </row>
    <row r="3244" spans="1:2">
      <c r="A3244">
        <v>191.06681338569615</v>
      </c>
      <c r="B3244">
        <f t="shared" si="50"/>
        <v>1.4750007843548633E-4</v>
      </c>
    </row>
    <row r="3245" spans="1:2">
      <c r="A3245">
        <v>117.76558312674752</v>
      </c>
      <c r="B3245">
        <f t="shared" si="50"/>
        <v>4.7329695394830064E-95</v>
      </c>
    </row>
    <row r="3246" spans="1:2">
      <c r="A3246">
        <v>135.27470218803501</v>
      </c>
      <c r="B3246">
        <f t="shared" si="50"/>
        <v>7.2501522888048403E-50</v>
      </c>
    </row>
    <row r="3247" spans="1:2">
      <c r="A3247">
        <v>148.28350731448154</v>
      </c>
      <c r="B3247">
        <f t="shared" si="50"/>
        <v>7.1301577479586944E-26</v>
      </c>
    </row>
    <row r="3248" spans="1:2">
      <c r="A3248">
        <v>215.75192067728494</v>
      </c>
      <c r="B3248">
        <f t="shared" si="50"/>
        <v>1.923353678316831E-32</v>
      </c>
    </row>
    <row r="3249" spans="1:2">
      <c r="A3249">
        <v>196.75473754403356</v>
      </c>
      <c r="B3249">
        <f t="shared" si="50"/>
        <v>2.2423087426989643E-8</v>
      </c>
    </row>
    <row r="3250" spans="1:2">
      <c r="A3250">
        <v>267.37397365621291</v>
      </c>
      <c r="B3250">
        <f t="shared" si="50"/>
        <v>8.5030762016298296E-186</v>
      </c>
    </row>
    <row r="3251" spans="1:2">
      <c r="A3251">
        <v>212.69751914558583</v>
      </c>
      <c r="B3251">
        <f t="shared" si="50"/>
        <v>2.1302942550279468E-27</v>
      </c>
    </row>
    <row r="3252" spans="1:2">
      <c r="A3252">
        <v>231.12017561259563</v>
      </c>
      <c r="B3252">
        <f t="shared" si="50"/>
        <v>1.1806883885322757E-64</v>
      </c>
    </row>
    <row r="3253" spans="1:2">
      <c r="A3253">
        <v>171.51243969208736</v>
      </c>
      <c r="B3253">
        <f t="shared" si="50"/>
        <v>2.4303993108528198E-3</v>
      </c>
    </row>
    <row r="3254" spans="1:2">
      <c r="A3254">
        <v>207.29259676925722</v>
      </c>
      <c r="B3254">
        <f t="shared" si="50"/>
        <v>1.4176766458246726E-19</v>
      </c>
    </row>
    <row r="3255" spans="1:2">
      <c r="A3255">
        <v>75.344190008472651</v>
      </c>
      <c r="B3255">
        <f t="shared" si="50"/>
        <v>7.2358839288617999E-266</v>
      </c>
    </row>
    <row r="3256" spans="1:2">
      <c r="A3256">
        <v>167.60717744517024</v>
      </c>
      <c r="B3256">
        <f t="shared" si="50"/>
        <v>2.6196441379751322E-5</v>
      </c>
    </row>
    <row r="3257" spans="1:2">
      <c r="A3257">
        <v>195.8063539856812</v>
      </c>
      <c r="B3257">
        <f t="shared" si="50"/>
        <v>1.2466985812729339E-7</v>
      </c>
    </row>
    <row r="3258" spans="1:2">
      <c r="A3258">
        <v>146.29455154106836</v>
      </c>
      <c r="B3258">
        <f t="shared" si="50"/>
        <v>5.1713040206540405E-29</v>
      </c>
    </row>
    <row r="3259" spans="1:2">
      <c r="A3259">
        <v>226.12911652657203</v>
      </c>
      <c r="B3259">
        <f t="shared" si="50"/>
        <v>6.0681177519619331E-53</v>
      </c>
    </row>
    <row r="3260" spans="1:2">
      <c r="A3260">
        <v>152.22906586102908</v>
      </c>
      <c r="B3260">
        <f t="shared" si="50"/>
        <v>3.2815955849818095E-20</v>
      </c>
    </row>
    <row r="3261" spans="1:2">
      <c r="A3261">
        <v>142.88844158698339</v>
      </c>
      <c r="B3261">
        <f t="shared" si="50"/>
        <v>7.8306963658035155E-35</v>
      </c>
    </row>
    <row r="3262" spans="1:2">
      <c r="A3262">
        <v>141.53309439250734</v>
      </c>
      <c r="B3262">
        <f t="shared" si="50"/>
        <v>2.6442434837688432E-37</v>
      </c>
    </row>
    <row r="3263" spans="1:2">
      <c r="A3263">
        <v>187.40941686672159</v>
      </c>
      <c r="B3263">
        <f t="shared" si="50"/>
        <v>6.2980152953732394E-3</v>
      </c>
    </row>
    <row r="3264" spans="1:2">
      <c r="A3264">
        <v>243.45130714180414</v>
      </c>
      <c r="B3264">
        <f t="shared" si="50"/>
        <v>9.6591720930200792E-99</v>
      </c>
    </row>
    <row r="3265" spans="1:2">
      <c r="A3265">
        <v>195.13233314653917</v>
      </c>
      <c r="B3265">
        <f t="shared" si="50"/>
        <v>3.9709949980891092E-7</v>
      </c>
    </row>
    <row r="3266" spans="1:2">
      <c r="A3266">
        <v>189.323404128736</v>
      </c>
      <c r="B3266">
        <f t="shared" ref="B3266:B3329" si="51">_xlfn.NORM.DIST(A3266,180,3,FALSE)</f>
        <v>1.0628880301720273E-3</v>
      </c>
    </row>
    <row r="3267" spans="1:2">
      <c r="A3267">
        <v>239.68409595880075</v>
      </c>
      <c r="B3267">
        <f t="shared" si="51"/>
        <v>1.5035590881758951E-87</v>
      </c>
    </row>
    <row r="3268" spans="1:2">
      <c r="A3268">
        <v>150.33166096116474</v>
      </c>
      <c r="B3268">
        <f t="shared" si="51"/>
        <v>7.7008583681558618E-23</v>
      </c>
    </row>
    <row r="3269" spans="1:2">
      <c r="A3269">
        <v>109.714324480301</v>
      </c>
      <c r="B3269">
        <f t="shared" si="51"/>
        <v>8.5554506487334164E-121</v>
      </c>
    </row>
    <row r="3270" spans="1:2">
      <c r="A3270">
        <v>143.84291307549574</v>
      </c>
      <c r="B3270">
        <f t="shared" si="51"/>
        <v>3.8115603396067332E-33</v>
      </c>
    </row>
    <row r="3271" spans="1:2">
      <c r="A3271">
        <v>224.2231885244837</v>
      </c>
      <c r="B3271">
        <f t="shared" si="51"/>
        <v>8.668119642762694E-49</v>
      </c>
    </row>
    <row r="3272" spans="1:2">
      <c r="A3272">
        <v>154.46084307739511</v>
      </c>
      <c r="B3272">
        <f t="shared" si="51"/>
        <v>2.4360209832223083E-17</v>
      </c>
    </row>
    <row r="3273" spans="1:2">
      <c r="A3273">
        <v>218.93515440722695</v>
      </c>
      <c r="B3273">
        <f t="shared" si="51"/>
        <v>3.5305253075142526E-38</v>
      </c>
    </row>
    <row r="3274" spans="1:2">
      <c r="A3274">
        <v>135.11977886053501</v>
      </c>
      <c r="B3274">
        <f t="shared" si="51"/>
        <v>3.3528176313660927E-50</v>
      </c>
    </row>
    <row r="3275" spans="1:2">
      <c r="A3275">
        <v>219.70188572566258</v>
      </c>
      <c r="B3275">
        <f t="shared" si="51"/>
        <v>1.2391106522452885E-39</v>
      </c>
    </row>
    <row r="3276" spans="1:2">
      <c r="A3276">
        <v>129.13064710999606</v>
      </c>
      <c r="B3276">
        <f t="shared" si="51"/>
        <v>4.8904312694522185E-64</v>
      </c>
    </row>
    <row r="3277" spans="1:2">
      <c r="A3277">
        <v>125.4572480317438</v>
      </c>
      <c r="B3277">
        <f t="shared" si="51"/>
        <v>2.2217243271228581E-73</v>
      </c>
    </row>
    <row r="3278" spans="1:2">
      <c r="A3278">
        <v>193.93370666846749</v>
      </c>
      <c r="B3278">
        <f t="shared" si="51"/>
        <v>2.7509592017173833E-6</v>
      </c>
    </row>
    <row r="3279" spans="1:2">
      <c r="A3279">
        <v>134.16959791327827</v>
      </c>
      <c r="B3279">
        <f t="shared" si="51"/>
        <v>2.7914307211490134E-52</v>
      </c>
    </row>
    <row r="3280" spans="1:2">
      <c r="A3280">
        <v>165.49031715810997</v>
      </c>
      <c r="B3280">
        <f t="shared" si="51"/>
        <v>1.1071607302528618E-6</v>
      </c>
    </row>
    <row r="3281" spans="1:2">
      <c r="A3281">
        <v>252.39221531563089</v>
      </c>
      <c r="B3281">
        <f t="shared" si="51"/>
        <v>4.7925962857613784E-128</v>
      </c>
    </row>
    <row r="3282" spans="1:2">
      <c r="A3282">
        <v>185.75703666072513</v>
      </c>
      <c r="B3282">
        <f t="shared" si="51"/>
        <v>2.1092140994640754E-2</v>
      </c>
    </row>
    <row r="3283" spans="1:2">
      <c r="A3283">
        <v>182.82021915154473</v>
      </c>
      <c r="B3283">
        <f t="shared" si="51"/>
        <v>8.5484561035829562E-2</v>
      </c>
    </row>
    <row r="3284" spans="1:2">
      <c r="A3284">
        <v>300.44871255056933</v>
      </c>
      <c r="B3284">
        <f t="shared" si="51"/>
        <v>0</v>
      </c>
    </row>
    <row r="3285" spans="1:2">
      <c r="A3285">
        <v>105.82233971916139</v>
      </c>
      <c r="B3285">
        <f t="shared" si="51"/>
        <v>2.3259152052371875E-134</v>
      </c>
    </row>
    <row r="3286" spans="1:2">
      <c r="A3286">
        <v>221.91580501355929</v>
      </c>
      <c r="B3286">
        <f t="shared" si="51"/>
        <v>5.4124907515298619E-44</v>
      </c>
    </row>
    <row r="3287" spans="1:2">
      <c r="A3287">
        <v>254.4144517739187</v>
      </c>
      <c r="B3287">
        <f t="shared" si="51"/>
        <v>3.2935207573810051E-135</v>
      </c>
    </row>
    <row r="3288" spans="1:2">
      <c r="A3288">
        <v>184.1263410821557</v>
      </c>
      <c r="B3288">
        <f t="shared" si="51"/>
        <v>5.163899966850017E-2</v>
      </c>
    </row>
    <row r="3289" spans="1:2">
      <c r="A3289">
        <v>181.49641323332617</v>
      </c>
      <c r="B3289">
        <f t="shared" si="51"/>
        <v>0.11742520020105178</v>
      </c>
    </row>
    <row r="3290" spans="1:2">
      <c r="A3290">
        <v>149.65903164891643</v>
      </c>
      <c r="B3290">
        <f t="shared" si="51"/>
        <v>8.1781943221739083E-24</v>
      </c>
    </row>
    <row r="3291" spans="1:2">
      <c r="A3291">
        <v>122.69576291117119</v>
      </c>
      <c r="B3291">
        <f t="shared" si="51"/>
        <v>7.8449073892646486E-81</v>
      </c>
    </row>
    <row r="3292" spans="1:2">
      <c r="A3292">
        <v>234.70892347148038</v>
      </c>
      <c r="B3292">
        <f t="shared" si="51"/>
        <v>8.1034065662715597E-74</v>
      </c>
    </row>
    <row r="3293" spans="1:2">
      <c r="A3293">
        <v>114.25139791725087</v>
      </c>
      <c r="B3293">
        <f t="shared" si="51"/>
        <v>6.6628185463261764E-106</v>
      </c>
    </row>
    <row r="3294" spans="1:2">
      <c r="A3294">
        <v>208.53882506315131</v>
      </c>
      <c r="B3294">
        <f t="shared" si="51"/>
        <v>2.9704289026330943E-21</v>
      </c>
    </row>
    <row r="3295" spans="1:2">
      <c r="A3295">
        <v>186.82636709825601</v>
      </c>
      <c r="B3295">
        <f t="shared" si="51"/>
        <v>9.9877080019258498E-3</v>
      </c>
    </row>
    <row r="3296" spans="1:2">
      <c r="A3296">
        <v>171.04923517734278</v>
      </c>
      <c r="B3296">
        <f t="shared" si="51"/>
        <v>1.5516284030689638E-3</v>
      </c>
    </row>
    <row r="3297" spans="1:2">
      <c r="A3297">
        <v>216.51923179859295</v>
      </c>
      <c r="B3297">
        <f t="shared" si="51"/>
        <v>8.8324927155272303E-34</v>
      </c>
    </row>
    <row r="3298" spans="1:2">
      <c r="A3298">
        <v>239.00085625398788</v>
      </c>
      <c r="B3298">
        <f t="shared" si="51"/>
        <v>1.3602655423453095E-85</v>
      </c>
    </row>
    <row r="3299" spans="1:2">
      <c r="A3299">
        <v>205.6010798693751</v>
      </c>
      <c r="B3299">
        <f t="shared" si="51"/>
        <v>2.0430324044282388E-17</v>
      </c>
    </row>
    <row r="3300" spans="1:2">
      <c r="A3300">
        <v>224.43945499588153</v>
      </c>
      <c r="B3300">
        <f t="shared" si="51"/>
        <v>2.9873526842680322E-49</v>
      </c>
    </row>
    <row r="3301" spans="1:2">
      <c r="A3301">
        <v>132.79755239607766</v>
      </c>
      <c r="B3301">
        <f t="shared" si="51"/>
        <v>2.3231028984246803E-55</v>
      </c>
    </row>
    <row r="3302" spans="1:2">
      <c r="A3302">
        <v>136.09987763600657</v>
      </c>
      <c r="B3302">
        <f t="shared" si="51"/>
        <v>4.2152738277941065E-48</v>
      </c>
    </row>
    <row r="3303" spans="1:2">
      <c r="A3303">
        <v>172.00254706011037</v>
      </c>
      <c r="B3303">
        <f t="shared" si="51"/>
        <v>3.8072707526836465E-3</v>
      </c>
    </row>
    <row r="3304" spans="1:2">
      <c r="A3304">
        <v>155.48622445719957</v>
      </c>
      <c r="B3304">
        <f t="shared" si="51"/>
        <v>4.2168053384054204E-16</v>
      </c>
    </row>
    <row r="3305" spans="1:2">
      <c r="A3305">
        <v>241.80942136779777</v>
      </c>
      <c r="B3305">
        <f t="shared" si="51"/>
        <v>8.8529399015740013E-94</v>
      </c>
    </row>
    <row r="3306" spans="1:2">
      <c r="A3306">
        <v>287.21900252974592</v>
      </c>
      <c r="B3306">
        <f t="shared" si="51"/>
        <v>5.7074552784666285E-279</v>
      </c>
    </row>
    <row r="3307" spans="1:2">
      <c r="A3307">
        <v>178.69092107473989</v>
      </c>
      <c r="B3307">
        <f t="shared" si="51"/>
        <v>0.12090433204708724</v>
      </c>
    </row>
    <row r="3308" spans="1:2">
      <c r="A3308">
        <v>169.33232291165041</v>
      </c>
      <c r="B3308">
        <f t="shared" si="51"/>
        <v>2.3883537050471885E-4</v>
      </c>
    </row>
    <row r="3309" spans="1:2">
      <c r="A3309">
        <v>153.53675325939548</v>
      </c>
      <c r="B3309">
        <f t="shared" si="51"/>
        <v>1.6874775652569286E-18</v>
      </c>
    </row>
    <row r="3310" spans="1:2">
      <c r="A3310">
        <v>113.29043263656786</v>
      </c>
      <c r="B3310">
        <f t="shared" si="51"/>
        <v>5.6562372834844251E-109</v>
      </c>
    </row>
    <row r="3311" spans="1:2">
      <c r="A3311">
        <v>183.2462003218825</v>
      </c>
      <c r="B3311">
        <f t="shared" si="51"/>
        <v>7.4052196706619569E-2</v>
      </c>
    </row>
    <row r="3312" spans="1:2">
      <c r="A3312">
        <v>231.31394573254511</v>
      </c>
      <c r="B3312">
        <f t="shared" si="51"/>
        <v>3.9195574130604065E-65</v>
      </c>
    </row>
    <row r="3313" spans="1:2">
      <c r="A3313">
        <v>173.97584815596929</v>
      </c>
      <c r="B3313">
        <f t="shared" si="51"/>
        <v>1.7708961688931792E-2</v>
      </c>
    </row>
    <row r="3314" spans="1:2">
      <c r="A3314">
        <v>150.59007910138462</v>
      </c>
      <c r="B3314">
        <f t="shared" si="51"/>
        <v>1.7984181755423088E-22</v>
      </c>
    </row>
    <row r="3315" spans="1:2">
      <c r="A3315">
        <v>149.42595089421957</v>
      </c>
      <c r="B3315">
        <f t="shared" si="51"/>
        <v>3.7161457278444359E-24</v>
      </c>
    </row>
    <row r="3316" spans="1:2">
      <c r="A3316">
        <v>288.23574484675191</v>
      </c>
      <c r="B3316">
        <f t="shared" si="51"/>
        <v>2.9582263783994416E-284</v>
      </c>
    </row>
    <row r="3317" spans="1:2">
      <c r="A3317">
        <v>253.93136002065148</v>
      </c>
      <c r="B3317">
        <f t="shared" si="51"/>
        <v>1.7650089136565205E-133</v>
      </c>
    </row>
    <row r="3318" spans="1:2">
      <c r="A3318">
        <v>60.052237131167203</v>
      </c>
      <c r="B3318">
        <f t="shared" si="51"/>
        <v>0</v>
      </c>
    </row>
    <row r="3319" spans="1:2">
      <c r="A3319">
        <v>129.29728245551814</v>
      </c>
      <c r="B3319">
        <f t="shared" si="51"/>
        <v>1.2523237087296349E-63</v>
      </c>
    </row>
    <row r="3320" spans="1:2">
      <c r="A3320">
        <v>192.20003809976333</v>
      </c>
      <c r="B3320">
        <f t="shared" si="51"/>
        <v>3.4090515261504424E-5</v>
      </c>
    </row>
    <row r="3321" spans="1:2">
      <c r="A3321">
        <v>238.63662408955861</v>
      </c>
      <c r="B3321">
        <f t="shared" si="51"/>
        <v>1.4703543109653359E-84</v>
      </c>
    </row>
    <row r="3322" spans="1:2">
      <c r="A3322">
        <v>97.043892310175579</v>
      </c>
      <c r="B3322">
        <f t="shared" si="51"/>
        <v>1.2172754144972382E-167</v>
      </c>
    </row>
    <row r="3323" spans="1:2">
      <c r="A3323">
        <v>200.97523861266382</v>
      </c>
      <c r="B3323">
        <f t="shared" si="51"/>
        <v>3.2259026479876519E-12</v>
      </c>
    </row>
    <row r="3324" spans="1:2">
      <c r="A3324">
        <v>159.18177200517675</v>
      </c>
      <c r="B3324">
        <f t="shared" si="51"/>
        <v>4.6448977460379749E-12</v>
      </c>
    </row>
    <row r="3325" spans="1:2">
      <c r="A3325">
        <v>182.11709220820921</v>
      </c>
      <c r="B3325">
        <f t="shared" si="51"/>
        <v>0.10366868004670284</v>
      </c>
    </row>
    <row r="3326" spans="1:2">
      <c r="A3326">
        <v>195.70819335938722</v>
      </c>
      <c r="B3326">
        <f t="shared" si="51"/>
        <v>1.4804696232129066E-7</v>
      </c>
    </row>
    <row r="3327" spans="1:2">
      <c r="A3327">
        <v>91.97571944212541</v>
      </c>
      <c r="B3327">
        <f t="shared" si="51"/>
        <v>1.5049832777959829E-188</v>
      </c>
    </row>
    <row r="3328" spans="1:2">
      <c r="A3328">
        <v>138.46582123704138</v>
      </c>
      <c r="B3328">
        <f t="shared" si="51"/>
        <v>3.1752477104757782E-43</v>
      </c>
    </row>
    <row r="3329" spans="1:2">
      <c r="A3329">
        <v>81.209012023173273</v>
      </c>
      <c r="B3329">
        <f t="shared" si="51"/>
        <v>4.4451849257194006E-237</v>
      </c>
    </row>
    <row r="3330" spans="1:2">
      <c r="A3330">
        <v>155.49057297874242</v>
      </c>
      <c r="B3330">
        <f t="shared" ref="B3330:B3393" si="52">_xlfn.NORM.DIST(A3330,180,3,FALSE)</f>
        <v>4.2670429078682853E-16</v>
      </c>
    </row>
    <row r="3331" spans="1:2">
      <c r="A3331">
        <v>198.34432509895123</v>
      </c>
      <c r="B3331">
        <f t="shared" si="52"/>
        <v>1.0105332512632047E-9</v>
      </c>
    </row>
    <row r="3332" spans="1:2">
      <c r="A3332">
        <v>154.32366171778995</v>
      </c>
      <c r="B3332">
        <f t="shared" si="52"/>
        <v>1.6487923577645197E-17</v>
      </c>
    </row>
    <row r="3333" spans="1:2">
      <c r="A3333">
        <v>141.6315449202375</v>
      </c>
      <c r="B3333">
        <f t="shared" si="52"/>
        <v>4.0254390926172634E-37</v>
      </c>
    </row>
    <row r="3334" spans="1:2">
      <c r="A3334">
        <v>203.4071637805755</v>
      </c>
      <c r="B3334">
        <f t="shared" si="52"/>
        <v>8.0252826729894567E-15</v>
      </c>
    </row>
    <row r="3335" spans="1:2">
      <c r="A3335">
        <v>154.80083948175889</v>
      </c>
      <c r="B3335">
        <f t="shared" si="52"/>
        <v>6.3518510146623633E-17</v>
      </c>
    </row>
    <row r="3336" spans="1:2">
      <c r="A3336">
        <v>122.24606780335307</v>
      </c>
      <c r="B3336">
        <f t="shared" si="52"/>
        <v>4.427983769780116E-82</v>
      </c>
    </row>
    <row r="3337" spans="1:2">
      <c r="A3337">
        <v>283.3449916576501</v>
      </c>
      <c r="B3337">
        <f t="shared" si="52"/>
        <v>2.7407985915615314E-259</v>
      </c>
    </row>
    <row r="3338" spans="1:2">
      <c r="A3338">
        <v>196.80419472904759</v>
      </c>
      <c r="B3338">
        <f t="shared" si="52"/>
        <v>2.0447975430677341E-8</v>
      </c>
    </row>
    <row r="3339" spans="1:2">
      <c r="A3339">
        <v>143.81276332613197</v>
      </c>
      <c r="B3339">
        <f t="shared" si="52"/>
        <v>3.3765784658240258E-33</v>
      </c>
    </row>
    <row r="3340" spans="1:2">
      <c r="A3340">
        <v>212.90868335170671</v>
      </c>
      <c r="B3340">
        <f t="shared" si="52"/>
        <v>9.8670036873203926E-28</v>
      </c>
    </row>
    <row r="3341" spans="1:2">
      <c r="A3341">
        <v>206.2091771219275</v>
      </c>
      <c r="B3341">
        <f t="shared" si="52"/>
        <v>3.5491388478444008E-18</v>
      </c>
    </row>
    <row r="3342" spans="1:2">
      <c r="A3342">
        <v>190.76346052286681</v>
      </c>
      <c r="B3342">
        <f t="shared" si="52"/>
        <v>2.1309390446174679E-4</v>
      </c>
    </row>
    <row r="3343" spans="1:2">
      <c r="A3343">
        <v>214.40753175709688</v>
      </c>
      <c r="B3343">
        <f t="shared" si="52"/>
        <v>3.6291140127306467E-30</v>
      </c>
    </row>
    <row r="3344" spans="1:2">
      <c r="A3344">
        <v>303.15013009356335</v>
      </c>
      <c r="B3344">
        <f t="shared" si="52"/>
        <v>0</v>
      </c>
    </row>
    <row r="3345" spans="1:2">
      <c r="A3345">
        <v>235.84614882536698</v>
      </c>
      <c r="B3345">
        <f t="shared" si="52"/>
        <v>7.5026801042660278E-77</v>
      </c>
    </row>
    <row r="3346" spans="1:2">
      <c r="A3346">
        <v>179.03822299529565</v>
      </c>
      <c r="B3346">
        <f t="shared" si="52"/>
        <v>0.1263195407724565</v>
      </c>
    </row>
    <row r="3347" spans="1:2">
      <c r="A3347">
        <v>149.20620560558746</v>
      </c>
      <c r="B3347">
        <f t="shared" si="52"/>
        <v>1.7568176337117035E-24</v>
      </c>
    </row>
    <row r="3348" spans="1:2">
      <c r="A3348">
        <v>143.76255239738384</v>
      </c>
      <c r="B3348">
        <f t="shared" si="52"/>
        <v>2.7589068666479428E-33</v>
      </c>
    </row>
    <row r="3349" spans="1:2">
      <c r="A3349">
        <v>289.18198313447647</v>
      </c>
      <c r="B3349">
        <f t="shared" si="52"/>
        <v>3.2159655997952259E-289</v>
      </c>
    </row>
    <row r="3350" spans="1:2">
      <c r="A3350">
        <v>196.91540091997012</v>
      </c>
      <c r="B3350">
        <f t="shared" si="52"/>
        <v>1.6602613296040251E-8</v>
      </c>
    </row>
    <row r="3351" spans="1:2">
      <c r="A3351">
        <v>120.74704545710119</v>
      </c>
      <c r="B3351">
        <f t="shared" si="52"/>
        <v>2.5962444276591522E-86</v>
      </c>
    </row>
    <row r="3352" spans="1:2">
      <c r="A3352">
        <v>196.16293275219505</v>
      </c>
      <c r="B3352">
        <f t="shared" si="52"/>
        <v>6.6178770807859684E-8</v>
      </c>
    </row>
    <row r="3353" spans="1:2">
      <c r="A3353">
        <v>235.28814654098824</v>
      </c>
      <c r="B3353">
        <f t="shared" si="52"/>
        <v>2.3520031712569728E-75</v>
      </c>
    </row>
    <row r="3354" spans="1:2">
      <c r="A3354">
        <v>164.85137439274695</v>
      </c>
      <c r="B3354">
        <f t="shared" si="52"/>
        <v>3.8636343627971473E-7</v>
      </c>
    </row>
    <row r="3355" spans="1:2">
      <c r="A3355">
        <v>145.74907299873303</v>
      </c>
      <c r="B3355">
        <f t="shared" si="52"/>
        <v>6.595154920534366E-30</v>
      </c>
    </row>
    <row r="3356" spans="1:2">
      <c r="A3356">
        <v>173.85408955276944</v>
      </c>
      <c r="B3356">
        <f t="shared" si="52"/>
        <v>1.6309504820692624E-2</v>
      </c>
    </row>
    <row r="3357" spans="1:2">
      <c r="A3357">
        <v>194.17281737303711</v>
      </c>
      <c r="B3357">
        <f t="shared" si="52"/>
        <v>1.8937985158898843E-6</v>
      </c>
    </row>
    <row r="3358" spans="1:2">
      <c r="A3358">
        <v>229.6707843922195</v>
      </c>
      <c r="B3358">
        <f t="shared" si="52"/>
        <v>3.9519348227163555E-61</v>
      </c>
    </row>
    <row r="3359" spans="1:2">
      <c r="A3359">
        <v>196.31066652407753</v>
      </c>
      <c r="B3359">
        <f t="shared" si="52"/>
        <v>5.0695384878971478E-8</v>
      </c>
    </row>
    <row r="3360" spans="1:2">
      <c r="A3360">
        <v>202.84075435454724</v>
      </c>
      <c r="B3360">
        <f t="shared" si="52"/>
        <v>3.4394234032471024E-14</v>
      </c>
    </row>
    <row r="3361" spans="1:2">
      <c r="A3361">
        <v>155.32405359379482</v>
      </c>
      <c r="B3361">
        <f t="shared" si="52"/>
        <v>2.70716885518602E-16</v>
      </c>
    </row>
    <row r="3362" spans="1:2">
      <c r="A3362">
        <v>169.35226813046029</v>
      </c>
      <c r="B3362">
        <f t="shared" si="52"/>
        <v>2.4454354828954637E-4</v>
      </c>
    </row>
    <row r="3363" spans="1:2">
      <c r="A3363">
        <v>165.92041492884164</v>
      </c>
      <c r="B3363">
        <f t="shared" si="52"/>
        <v>2.1922314910903606E-6</v>
      </c>
    </row>
    <row r="3364" spans="1:2">
      <c r="A3364">
        <v>80.901948421960697</v>
      </c>
      <c r="B3364">
        <f t="shared" si="52"/>
        <v>1.5198320494142721E-238</v>
      </c>
    </row>
    <row r="3365" spans="1:2">
      <c r="A3365">
        <v>212.01996150892228</v>
      </c>
      <c r="B3365">
        <f t="shared" si="52"/>
        <v>2.4345850135626467E-26</v>
      </c>
    </row>
    <row r="3366" spans="1:2">
      <c r="A3366">
        <v>169.74665004425333</v>
      </c>
      <c r="B3366">
        <f t="shared" si="52"/>
        <v>3.8657980567533896E-4</v>
      </c>
    </row>
    <row r="3367" spans="1:2">
      <c r="A3367">
        <v>176.42139869138191</v>
      </c>
      <c r="B3367">
        <f t="shared" si="52"/>
        <v>6.5283445823642886E-2</v>
      </c>
    </row>
    <row r="3368" spans="1:2">
      <c r="A3368">
        <v>235.09194124897476</v>
      </c>
      <c r="B3368">
        <f t="shared" si="52"/>
        <v>7.833761472858655E-75</v>
      </c>
    </row>
    <row r="3369" spans="1:2">
      <c r="A3369">
        <v>273.70263796881773</v>
      </c>
      <c r="B3369">
        <f t="shared" si="52"/>
        <v>1.9060896832180484E-213</v>
      </c>
    </row>
    <row r="3370" spans="1:2">
      <c r="A3370">
        <v>197.4935803443077</v>
      </c>
      <c r="B3370">
        <f t="shared" si="52"/>
        <v>5.4975717814893678E-9</v>
      </c>
    </row>
    <row r="3371" spans="1:2">
      <c r="A3371">
        <v>217.18786047102185</v>
      </c>
      <c r="B3371">
        <f t="shared" si="52"/>
        <v>5.715009534503568E-35</v>
      </c>
    </row>
    <row r="3372" spans="1:2">
      <c r="A3372">
        <v>130.72893170799944</v>
      </c>
      <c r="B3372">
        <f t="shared" si="52"/>
        <v>3.5564665159927275E-60</v>
      </c>
    </row>
    <row r="3373" spans="1:2">
      <c r="A3373">
        <v>175.33716732003086</v>
      </c>
      <c r="B3373">
        <f t="shared" si="52"/>
        <v>3.9738285384823192E-2</v>
      </c>
    </row>
    <row r="3374" spans="1:2">
      <c r="A3374">
        <v>247.8363562656159</v>
      </c>
      <c r="B3374">
        <f t="shared" si="52"/>
        <v>1.2436147920933972E-112</v>
      </c>
    </row>
    <row r="3375" spans="1:2">
      <c r="A3375">
        <v>192.90780346607789</v>
      </c>
      <c r="B3375">
        <f t="shared" si="52"/>
        <v>1.2702151455246576E-5</v>
      </c>
    </row>
    <row r="3376" spans="1:2">
      <c r="A3376">
        <v>235.46394277189393</v>
      </c>
      <c r="B3376">
        <f t="shared" si="52"/>
        <v>7.9740851171253489E-76</v>
      </c>
    </row>
    <row r="3377" spans="1:2">
      <c r="A3377">
        <v>156.98658035005792</v>
      </c>
      <c r="B3377">
        <f t="shared" si="52"/>
        <v>2.2154309078316741E-14</v>
      </c>
    </row>
    <row r="3378" spans="1:2">
      <c r="A3378">
        <v>247.41344805050176</v>
      </c>
      <c r="B3378">
        <f t="shared" si="52"/>
        <v>2.9835621580666758E-111</v>
      </c>
    </row>
    <row r="3379" spans="1:2">
      <c r="A3379">
        <v>189.7283964350936</v>
      </c>
      <c r="B3379">
        <f t="shared" si="52"/>
        <v>6.9234727312689019E-4</v>
      </c>
    </row>
    <row r="3380" spans="1:2">
      <c r="A3380">
        <v>229.49545200361172</v>
      </c>
      <c r="B3380">
        <f t="shared" si="52"/>
        <v>1.0382821709348556E-60</v>
      </c>
    </row>
    <row r="3381" spans="1:2">
      <c r="A3381">
        <v>148.12719246008783</v>
      </c>
      <c r="B3381">
        <f t="shared" si="52"/>
        <v>4.104622557800974E-26</v>
      </c>
    </row>
    <row r="3382" spans="1:2">
      <c r="A3382">
        <v>231.55398412171053</v>
      </c>
      <c r="B3382">
        <f t="shared" si="52"/>
        <v>9.9420381793031E-66</v>
      </c>
    </row>
    <row r="3383" spans="1:2">
      <c r="A3383">
        <v>180.28677050067927</v>
      </c>
      <c r="B3383">
        <f t="shared" si="52"/>
        <v>0.13237459138342353</v>
      </c>
    </row>
    <row r="3384" spans="1:2">
      <c r="A3384">
        <v>225.0414063379867</v>
      </c>
      <c r="B3384">
        <f t="shared" si="52"/>
        <v>1.4986682624713868E-50</v>
      </c>
    </row>
    <row r="3385" spans="1:2">
      <c r="A3385">
        <v>127.2548688572715</v>
      </c>
      <c r="B3385">
        <f t="shared" si="52"/>
        <v>9.9996554322556245E-69</v>
      </c>
    </row>
    <row r="3386" spans="1:2">
      <c r="A3386">
        <v>177.0820840644592</v>
      </c>
      <c r="B3386">
        <f t="shared" si="52"/>
        <v>8.2863236028827753E-2</v>
      </c>
    </row>
    <row r="3387" spans="1:2">
      <c r="A3387">
        <v>184.20855712945922</v>
      </c>
      <c r="B3387">
        <f t="shared" si="52"/>
        <v>4.9710046821671849E-2</v>
      </c>
    </row>
    <row r="3388" spans="1:2">
      <c r="A3388">
        <v>187.08229208612465</v>
      </c>
      <c r="B3388">
        <f t="shared" si="52"/>
        <v>8.1956297713670356E-3</v>
      </c>
    </row>
    <row r="3389" spans="1:2">
      <c r="A3389">
        <v>183.95019696952659</v>
      </c>
      <c r="B3389">
        <f t="shared" si="52"/>
        <v>5.5885918970669246E-2</v>
      </c>
    </row>
    <row r="3390" spans="1:2">
      <c r="A3390">
        <v>125.67107933107764</v>
      </c>
      <c r="B3390">
        <f t="shared" si="52"/>
        <v>8.0980756867031669E-73</v>
      </c>
    </row>
    <row r="3391" spans="1:2">
      <c r="A3391">
        <v>134.29216824049945</v>
      </c>
      <c r="B3391">
        <f t="shared" si="52"/>
        <v>5.2063573681880227E-52</v>
      </c>
    </row>
    <row r="3392" spans="1:2">
      <c r="A3392">
        <v>170.95414750627242</v>
      </c>
      <c r="B3392">
        <f t="shared" si="52"/>
        <v>1.4109103869449316E-3</v>
      </c>
    </row>
    <row r="3393" spans="1:2">
      <c r="A3393">
        <v>102.91729540738743</v>
      </c>
      <c r="B3393">
        <f t="shared" si="52"/>
        <v>5.8149665513448486E-145</v>
      </c>
    </row>
    <row r="3394" spans="1:2">
      <c r="A3394">
        <v>119.01992866085493</v>
      </c>
      <c r="B3394">
        <f t="shared" ref="B3394:B3457" si="53">_xlfn.NORM.DIST(A3394,180,3,FALSE)</f>
        <v>2.5358284517375694E-91</v>
      </c>
    </row>
    <row r="3395" spans="1:2">
      <c r="A3395">
        <v>166.14723381251679</v>
      </c>
      <c r="B3395">
        <f t="shared" si="53"/>
        <v>3.1170807296890991E-6</v>
      </c>
    </row>
    <row r="3396" spans="1:2">
      <c r="A3396">
        <v>237.15777888326556</v>
      </c>
      <c r="B3396">
        <f t="shared" si="53"/>
        <v>1.9909409121955608E-80</v>
      </c>
    </row>
    <row r="3397" spans="1:2">
      <c r="A3397">
        <v>144.098258260492</v>
      </c>
      <c r="B3397">
        <f t="shared" si="53"/>
        <v>1.0593641021459163E-32</v>
      </c>
    </row>
    <row r="3398" spans="1:2">
      <c r="A3398">
        <v>103.13669281429611</v>
      </c>
      <c r="B3398">
        <f t="shared" si="53"/>
        <v>3.7971796572977636E-144</v>
      </c>
    </row>
    <row r="3399" spans="1:2">
      <c r="A3399">
        <v>145.4846249086404</v>
      </c>
      <c r="B3399">
        <f t="shared" si="53"/>
        <v>2.401397800687766E-30</v>
      </c>
    </row>
    <row r="3400" spans="1:2">
      <c r="A3400">
        <v>218.84122634190135</v>
      </c>
      <c r="B3400">
        <f t="shared" si="53"/>
        <v>5.297851668704349E-38</v>
      </c>
    </row>
    <row r="3401" spans="1:2">
      <c r="A3401">
        <v>153.04902308314922</v>
      </c>
      <c r="B3401">
        <f t="shared" si="53"/>
        <v>3.9689504118913275E-19</v>
      </c>
    </row>
    <row r="3402" spans="1:2">
      <c r="A3402">
        <v>247.73257155145984</v>
      </c>
      <c r="B3402">
        <f t="shared" si="53"/>
        <v>2.7174338128357039E-112</v>
      </c>
    </row>
    <row r="3403" spans="1:2">
      <c r="A3403">
        <v>191.9673052267899</v>
      </c>
      <c r="B3403">
        <f t="shared" si="53"/>
        <v>4.659500660669714E-5</v>
      </c>
    </row>
    <row r="3404" spans="1:2">
      <c r="A3404">
        <v>165.7460682051169</v>
      </c>
      <c r="B3404">
        <f t="shared" si="53"/>
        <v>1.6660966168314675E-6</v>
      </c>
    </row>
    <row r="3405" spans="1:2">
      <c r="A3405">
        <v>218.16679964074865</v>
      </c>
      <c r="B3405">
        <f t="shared" si="53"/>
        <v>9.4883485125935522E-37</v>
      </c>
    </row>
    <row r="3406" spans="1:2">
      <c r="A3406">
        <v>225.12779696597136</v>
      </c>
      <c r="B3406">
        <f t="shared" si="53"/>
        <v>9.7220524544749692E-51</v>
      </c>
    </row>
    <row r="3407" spans="1:2">
      <c r="A3407">
        <v>113.94560988235753</v>
      </c>
      <c r="B3407">
        <f t="shared" si="53"/>
        <v>7.0995323566516082E-107</v>
      </c>
    </row>
    <row r="3408" spans="1:2">
      <c r="A3408">
        <v>197.34057036628656</v>
      </c>
      <c r="B3408">
        <f t="shared" si="53"/>
        <v>7.3921312605319719E-9</v>
      </c>
    </row>
    <row r="3409" spans="1:2">
      <c r="A3409">
        <v>185.81594463255897</v>
      </c>
      <c r="B3409">
        <f t="shared" si="53"/>
        <v>2.0308225771433323E-2</v>
      </c>
    </row>
    <row r="3410" spans="1:2">
      <c r="A3410">
        <v>201.34521082552965</v>
      </c>
      <c r="B3410">
        <f t="shared" si="53"/>
        <v>1.3516928687168048E-12</v>
      </c>
    </row>
    <row r="3411" spans="1:2">
      <c r="A3411">
        <v>76.685158091713674</v>
      </c>
      <c r="B3411">
        <f t="shared" si="53"/>
        <v>3.8744421004087035E-259</v>
      </c>
    </row>
    <row r="3412" spans="1:2">
      <c r="A3412">
        <v>180.25163444661302</v>
      </c>
      <c r="B3412">
        <f t="shared" si="53"/>
        <v>0.13251378598454627</v>
      </c>
    </row>
    <row r="3413" spans="1:2">
      <c r="A3413">
        <v>227.6412424177397</v>
      </c>
      <c r="B3413">
        <f t="shared" si="53"/>
        <v>2.3012162069383303E-56</v>
      </c>
    </row>
    <row r="3414" spans="1:2">
      <c r="A3414">
        <v>213.66173132235417</v>
      </c>
      <c r="B3414">
        <f t="shared" si="53"/>
        <v>6.0905693265191679E-29</v>
      </c>
    </row>
    <row r="3415" spans="1:2">
      <c r="A3415">
        <v>148.25034259018139</v>
      </c>
      <c r="B3415">
        <f t="shared" si="53"/>
        <v>6.3432924609488633E-26</v>
      </c>
    </row>
    <row r="3416" spans="1:2">
      <c r="A3416">
        <v>180.20872903405689</v>
      </c>
      <c r="B3416">
        <f t="shared" si="53"/>
        <v>0.13265927821774631</v>
      </c>
    </row>
    <row r="3417" spans="1:2">
      <c r="A3417">
        <v>267.08778295840602</v>
      </c>
      <c r="B3417">
        <f t="shared" si="53"/>
        <v>1.3622116449892921E-184</v>
      </c>
    </row>
    <row r="3418" spans="1:2">
      <c r="A3418">
        <v>262.60660251835361</v>
      </c>
      <c r="B3418">
        <f t="shared" si="53"/>
        <v>3.0305784983521609E-166</v>
      </c>
    </row>
    <row r="3419" spans="1:2">
      <c r="A3419">
        <v>249.93443093961105</v>
      </c>
      <c r="B3419">
        <f t="shared" si="53"/>
        <v>1.3199525023808048E-119</v>
      </c>
    </row>
    <row r="3420" spans="1:2">
      <c r="A3420">
        <v>202.83646381329163</v>
      </c>
      <c r="B3420">
        <f t="shared" si="53"/>
        <v>3.4770756816978908E-14</v>
      </c>
    </row>
    <row r="3421" spans="1:2">
      <c r="A3421">
        <v>175.59958610007016</v>
      </c>
      <c r="B3421">
        <f t="shared" si="53"/>
        <v>4.5351649155454483E-2</v>
      </c>
    </row>
    <row r="3422" spans="1:2">
      <c r="A3422">
        <v>144.28298345563235</v>
      </c>
      <c r="B3422">
        <f t="shared" si="53"/>
        <v>2.2092588731930523E-32</v>
      </c>
    </row>
    <row r="3423" spans="1:2">
      <c r="A3423">
        <v>241.06785349402344</v>
      </c>
      <c r="B3423">
        <f t="shared" si="53"/>
        <v>1.3983860235654152E-91</v>
      </c>
    </row>
    <row r="3424" spans="1:2">
      <c r="A3424">
        <v>143.63186482994934</v>
      </c>
      <c r="B3424">
        <f t="shared" si="53"/>
        <v>1.6285458225147626E-33</v>
      </c>
    </row>
    <row r="3425" spans="1:2">
      <c r="A3425">
        <v>145.538604556059</v>
      </c>
      <c r="B3425">
        <f t="shared" si="53"/>
        <v>2.9532412748261009E-30</v>
      </c>
    </row>
    <row r="3426" spans="1:2">
      <c r="A3426">
        <v>214.61353571765358</v>
      </c>
      <c r="B3426">
        <f t="shared" si="53"/>
        <v>1.6471814018103524E-30</v>
      </c>
    </row>
    <row r="3427" spans="1:2">
      <c r="A3427">
        <v>238.76534032722702</v>
      </c>
      <c r="B3427">
        <f t="shared" si="53"/>
        <v>6.3506586985241848E-85</v>
      </c>
    </row>
    <row r="3428" spans="1:2">
      <c r="A3428">
        <v>166.6162943362724</v>
      </c>
      <c r="B3428">
        <f t="shared" si="53"/>
        <v>6.3385490542684966E-6</v>
      </c>
    </row>
    <row r="3429" spans="1:2">
      <c r="A3429">
        <v>154.85812400555005</v>
      </c>
      <c r="B3429">
        <f t="shared" si="53"/>
        <v>7.4555243842013627E-17</v>
      </c>
    </row>
    <row r="3430" spans="1:2">
      <c r="A3430">
        <v>129.43771071120864</v>
      </c>
      <c r="B3430">
        <f t="shared" si="53"/>
        <v>2.759437370479151E-63</v>
      </c>
    </row>
    <row r="3431" spans="1:2">
      <c r="A3431">
        <v>145.76368403111701</v>
      </c>
      <c r="B3431">
        <f t="shared" si="53"/>
        <v>6.9721805012354606E-30</v>
      </c>
    </row>
    <row r="3432" spans="1:2">
      <c r="A3432">
        <v>153.75522298170836</v>
      </c>
      <c r="B3432">
        <f t="shared" si="53"/>
        <v>3.1993991710808976E-18</v>
      </c>
    </row>
    <row r="3433" spans="1:2">
      <c r="A3433">
        <v>264.62593996227952</v>
      </c>
      <c r="B3433">
        <f t="shared" si="53"/>
        <v>2.1562752919962739E-174</v>
      </c>
    </row>
    <row r="3434" spans="1:2">
      <c r="A3434">
        <v>217.16745140991407</v>
      </c>
      <c r="B3434">
        <f t="shared" si="53"/>
        <v>6.2177166987452674E-35</v>
      </c>
    </row>
    <row r="3435" spans="1:2">
      <c r="A3435">
        <v>70.818016865523532</v>
      </c>
      <c r="B3435">
        <f t="shared" si="53"/>
        <v>3.2159655997952259E-289</v>
      </c>
    </row>
    <row r="3436" spans="1:2">
      <c r="A3436">
        <v>215.89675543480553</v>
      </c>
      <c r="B3436">
        <f t="shared" si="53"/>
        <v>1.0806451496670414E-32</v>
      </c>
    </row>
    <row r="3437" spans="1:2">
      <c r="A3437">
        <v>227.59300281875767</v>
      </c>
      <c r="B3437">
        <f t="shared" si="53"/>
        <v>2.9703013857034589E-56</v>
      </c>
    </row>
    <row r="3438" spans="1:2">
      <c r="A3438">
        <v>260.68165698205121</v>
      </c>
      <c r="B3438">
        <f t="shared" si="53"/>
        <v>1.162242009131843E-158</v>
      </c>
    </row>
    <row r="3439" spans="1:2">
      <c r="A3439">
        <v>186.05163450018154</v>
      </c>
      <c r="B3439">
        <f t="shared" si="53"/>
        <v>1.7385444603787444E-2</v>
      </c>
    </row>
    <row r="3440" spans="1:2">
      <c r="A3440">
        <v>198.92824457172537</v>
      </c>
      <c r="B3440">
        <f t="shared" si="53"/>
        <v>3.0160323845650691E-10</v>
      </c>
    </row>
    <row r="3441" spans="1:2">
      <c r="A3441">
        <v>215.57763193384744</v>
      </c>
      <c r="B3441">
        <f t="shared" si="53"/>
        <v>3.8371641733455668E-32</v>
      </c>
    </row>
    <row r="3442" spans="1:2">
      <c r="A3442">
        <v>153.50550188457419</v>
      </c>
      <c r="B3442">
        <f t="shared" si="53"/>
        <v>1.5392422885045344E-18</v>
      </c>
    </row>
    <row r="3443" spans="1:2">
      <c r="A3443">
        <v>142.4345139181969</v>
      </c>
      <c r="B3443">
        <f t="shared" si="53"/>
        <v>1.1910443327351888E-35</v>
      </c>
    </row>
    <row r="3444" spans="1:2">
      <c r="A3444">
        <v>197.09276261863124</v>
      </c>
      <c r="B3444">
        <f t="shared" si="53"/>
        <v>1.1875329889360842E-8</v>
      </c>
    </row>
    <row r="3445" spans="1:2">
      <c r="A3445">
        <v>213.40024022691068</v>
      </c>
      <c r="B3445">
        <f t="shared" si="53"/>
        <v>1.613466087702999E-28</v>
      </c>
    </row>
    <row r="3446" spans="1:2">
      <c r="A3446">
        <v>158.19401983178977</v>
      </c>
      <c r="B3446">
        <f t="shared" si="53"/>
        <v>4.4787584740648857E-13</v>
      </c>
    </row>
    <row r="3447" spans="1:2">
      <c r="A3447">
        <v>201.82737489420106</v>
      </c>
      <c r="B3447">
        <f t="shared" si="53"/>
        <v>4.2523996846411736E-13</v>
      </c>
    </row>
    <row r="3448" spans="1:2">
      <c r="A3448">
        <v>136.56140072242124</v>
      </c>
      <c r="B3448">
        <f t="shared" si="53"/>
        <v>3.9570913985066021E-47</v>
      </c>
    </row>
    <row r="3449" spans="1:2">
      <c r="A3449">
        <v>76.287181400111876</v>
      </c>
      <c r="B3449">
        <f t="shared" si="53"/>
        <v>3.9837689444423427E-261</v>
      </c>
    </row>
    <row r="3450" spans="1:2">
      <c r="A3450">
        <v>225.4229166280129</v>
      </c>
      <c r="B3450">
        <f t="shared" si="53"/>
        <v>2.2028879385227362E-51</v>
      </c>
    </row>
    <row r="3451" spans="1:2">
      <c r="A3451">
        <v>191.27461473515723</v>
      </c>
      <c r="B3451">
        <f t="shared" si="53"/>
        <v>1.1396685458413916E-4</v>
      </c>
    </row>
    <row r="3452" spans="1:2">
      <c r="A3452">
        <v>177.80869302412611</v>
      </c>
      <c r="B3452">
        <f t="shared" si="53"/>
        <v>0.10184339918721154</v>
      </c>
    </row>
    <row r="3453" spans="1:2">
      <c r="A3453">
        <v>196.90305111878843</v>
      </c>
      <c r="B3453">
        <f t="shared" si="53"/>
        <v>1.6992345069373654E-8</v>
      </c>
    </row>
    <row r="3454" spans="1:2">
      <c r="A3454">
        <v>211.58876211273309</v>
      </c>
      <c r="B3454">
        <f t="shared" si="53"/>
        <v>1.1173629522237071E-25</v>
      </c>
    </row>
    <row r="3455" spans="1:2">
      <c r="A3455">
        <v>130.94009591412032</v>
      </c>
      <c r="B3455">
        <f t="shared" si="53"/>
        <v>1.1272002994225898E-59</v>
      </c>
    </row>
    <row r="3456" spans="1:2">
      <c r="A3456">
        <v>67.949616095284</v>
      </c>
      <c r="B3456">
        <f t="shared" si="53"/>
        <v>1.5719043190572704E-304</v>
      </c>
    </row>
    <row r="3457" spans="1:2">
      <c r="A3457">
        <v>162.84531443459855</v>
      </c>
      <c r="B3457">
        <f t="shared" si="53"/>
        <v>1.0555492085645085E-8</v>
      </c>
    </row>
    <row r="3458" spans="1:2">
      <c r="A3458">
        <v>104.65693594567711</v>
      </c>
      <c r="B3458">
        <f t="shared" ref="B3458:B3521" si="54">_xlfn.NORM.DIST(A3458,180,3,FALSE)</f>
        <v>1.4532267007872926E-138</v>
      </c>
    </row>
    <row r="3459" spans="1:2">
      <c r="A3459">
        <v>232.7451311427285</v>
      </c>
      <c r="B3459">
        <f t="shared" si="54"/>
        <v>9.9996554322556245E-69</v>
      </c>
    </row>
    <row r="3460" spans="1:2">
      <c r="A3460">
        <v>227.88928208654397</v>
      </c>
      <c r="B3460">
        <f t="shared" si="54"/>
        <v>6.1694765220752961E-57</v>
      </c>
    </row>
    <row r="3461" spans="1:2">
      <c r="A3461">
        <v>185.70989868720062</v>
      </c>
      <c r="B3461">
        <f t="shared" si="54"/>
        <v>2.1735129987690539E-2</v>
      </c>
    </row>
    <row r="3462" spans="1:2">
      <c r="A3462">
        <v>128.90568359551253</v>
      </c>
      <c r="B3462">
        <f t="shared" si="54"/>
        <v>1.3674412669768419E-64</v>
      </c>
    </row>
    <row r="3463" spans="1:2">
      <c r="A3463">
        <v>162.68836179704522</v>
      </c>
      <c r="B3463">
        <f t="shared" si="54"/>
        <v>7.8155399707231856E-9</v>
      </c>
    </row>
    <row r="3464" spans="1:2">
      <c r="A3464">
        <v>75.344190008472651</v>
      </c>
      <c r="B3464">
        <f t="shared" si="54"/>
        <v>7.2358839288617999E-266</v>
      </c>
    </row>
    <row r="3465" spans="1:2">
      <c r="A3465">
        <v>171.59158278416726</v>
      </c>
      <c r="B3465">
        <f t="shared" si="54"/>
        <v>2.6178266559856184E-3</v>
      </c>
    </row>
    <row r="3466" spans="1:2">
      <c r="A3466">
        <v>256.85124728595838</v>
      </c>
      <c r="B3466">
        <f t="shared" si="54"/>
        <v>4.2090900789745903E-144</v>
      </c>
    </row>
    <row r="3467" spans="1:2">
      <c r="A3467">
        <v>119.69238403224153</v>
      </c>
      <c r="B3467">
        <f t="shared" si="54"/>
        <v>2.3548858341577288E-89</v>
      </c>
    </row>
    <row r="3468" spans="1:2">
      <c r="A3468">
        <v>150.42866198171396</v>
      </c>
      <c r="B3468">
        <f t="shared" si="54"/>
        <v>1.0597002681410336E-22</v>
      </c>
    </row>
    <row r="3469" spans="1:2">
      <c r="A3469">
        <v>232.98540145304287</v>
      </c>
      <c r="B3469">
        <f t="shared" si="54"/>
        <v>2.4381082232869754E-69</v>
      </c>
    </row>
    <row r="3470" spans="1:2">
      <c r="A3470">
        <v>234.41160055852379</v>
      </c>
      <c r="B3470">
        <f t="shared" si="54"/>
        <v>4.914282051584487E-73</v>
      </c>
    </row>
    <row r="3471" spans="1:2">
      <c r="A3471">
        <v>184.33385253018059</v>
      </c>
      <c r="B3471">
        <f t="shared" si="54"/>
        <v>4.6840329904348853E-2</v>
      </c>
    </row>
    <row r="3472" spans="1:2">
      <c r="A3472">
        <v>165.8799446883495</v>
      </c>
      <c r="B3472">
        <f t="shared" si="54"/>
        <v>2.0575529791734116E-6</v>
      </c>
    </row>
    <row r="3473" spans="1:2">
      <c r="A3473">
        <v>211.00008825640543</v>
      </c>
      <c r="B3473">
        <f t="shared" si="54"/>
        <v>8.6528056363056082E-25</v>
      </c>
    </row>
    <row r="3474" spans="1:2">
      <c r="A3474">
        <v>218.50320126730367</v>
      </c>
      <c r="B3474">
        <f t="shared" si="54"/>
        <v>2.2641072184965684E-37</v>
      </c>
    </row>
    <row r="3475" spans="1:2">
      <c r="A3475">
        <v>193.59788484478486</v>
      </c>
      <c r="B3475">
        <f t="shared" si="54"/>
        <v>4.5979022484478646E-6</v>
      </c>
    </row>
    <row r="3476" spans="1:2">
      <c r="A3476">
        <v>148.28826169803506</v>
      </c>
      <c r="B3476">
        <f t="shared" si="54"/>
        <v>7.2506187557391989E-26</v>
      </c>
    </row>
    <row r="3477" spans="1:2">
      <c r="A3477">
        <v>124.22481904621236</v>
      </c>
      <c r="B3477">
        <f t="shared" si="54"/>
        <v>1.1650454635927798E-76</v>
      </c>
    </row>
    <row r="3478" spans="1:2">
      <c r="A3478">
        <v>182.2694064227835</v>
      </c>
      <c r="B3478">
        <f t="shared" si="54"/>
        <v>9.9891233462678058E-2</v>
      </c>
    </row>
    <row r="3479" spans="1:2">
      <c r="A3479">
        <v>142.2038103552768</v>
      </c>
      <c r="B3479">
        <f t="shared" si="54"/>
        <v>4.533594947766914E-36</v>
      </c>
    </row>
    <row r="3480" spans="1:2">
      <c r="A3480">
        <v>187.25959580449853</v>
      </c>
      <c r="B3480">
        <f t="shared" si="54"/>
        <v>7.1158913342956988E-3</v>
      </c>
    </row>
    <row r="3481" spans="1:2">
      <c r="A3481">
        <v>195.56098141008988</v>
      </c>
      <c r="B3481">
        <f t="shared" si="54"/>
        <v>1.9118903621645229E-7</v>
      </c>
    </row>
    <row r="3482" spans="1:2">
      <c r="A3482">
        <v>180.18924765754491</v>
      </c>
      <c r="B3482">
        <f t="shared" si="54"/>
        <v>0.1327164308105282</v>
      </c>
    </row>
    <row r="3483" spans="1:2">
      <c r="A3483">
        <v>182.91008859676367</v>
      </c>
      <c r="B3483">
        <f t="shared" si="54"/>
        <v>8.3073504343267796E-2</v>
      </c>
    </row>
    <row r="3484" spans="1:2">
      <c r="A3484">
        <v>156.08011653937865</v>
      </c>
      <c r="B3484">
        <f t="shared" si="54"/>
        <v>2.084466788954261E-15</v>
      </c>
    </row>
    <row r="3485" spans="1:2">
      <c r="A3485">
        <v>148.85901964560617</v>
      </c>
      <c r="B3485">
        <f t="shared" si="54"/>
        <v>5.3200591588778465E-25</v>
      </c>
    </row>
    <row r="3486" spans="1:2">
      <c r="A3486">
        <v>120.67039551737253</v>
      </c>
      <c r="B3486">
        <f t="shared" si="54"/>
        <v>1.5669049169185672E-86</v>
      </c>
    </row>
    <row r="3487" spans="1:2">
      <c r="A3487">
        <v>216.31780828072806</v>
      </c>
      <c r="B3487">
        <f t="shared" si="54"/>
        <v>1.9955364193063957E-33</v>
      </c>
    </row>
    <row r="3488" spans="1:2">
      <c r="A3488">
        <v>228.76327693636995</v>
      </c>
      <c r="B3488">
        <f t="shared" si="54"/>
        <v>5.6507774244273942E-59</v>
      </c>
    </row>
    <row r="3489" spans="1:2">
      <c r="A3489">
        <v>174.08589474114706</v>
      </c>
      <c r="B3489">
        <f t="shared" si="54"/>
        <v>1.904982155193732E-2</v>
      </c>
    </row>
    <row r="3490" spans="1:2">
      <c r="A3490">
        <v>141.30453610021505</v>
      </c>
      <c r="B3490">
        <f t="shared" si="54"/>
        <v>9.9262900671493859E-38</v>
      </c>
    </row>
    <row r="3491" spans="1:2">
      <c r="A3491">
        <v>116.74281085986877</v>
      </c>
      <c r="B3491">
        <f t="shared" si="54"/>
        <v>3.787815693371638E-98</v>
      </c>
    </row>
    <row r="3492" spans="1:2">
      <c r="A3492">
        <v>84.801470620441251</v>
      </c>
      <c r="B3492">
        <f t="shared" si="54"/>
        <v>2.8993981781104357E-220</v>
      </c>
    </row>
    <row r="3493" spans="1:2">
      <c r="A3493">
        <v>189.20442857932358</v>
      </c>
      <c r="B3493">
        <f t="shared" si="54"/>
        <v>1.2013598855425526E-3</v>
      </c>
    </row>
    <row r="3494" spans="1:2">
      <c r="A3494">
        <v>169.43593368494476</v>
      </c>
      <c r="B3494">
        <f t="shared" si="54"/>
        <v>2.6988276863959337E-4</v>
      </c>
    </row>
    <row r="3495" spans="1:2">
      <c r="A3495">
        <v>217.4785736312333</v>
      </c>
      <c r="B3495">
        <f t="shared" si="54"/>
        <v>1.7111719120816296E-35</v>
      </c>
    </row>
    <row r="3496" spans="1:2">
      <c r="A3496">
        <v>201.51138232875383</v>
      </c>
      <c r="B3496">
        <f t="shared" si="54"/>
        <v>9.1002466283386781E-13</v>
      </c>
    </row>
    <row r="3497" spans="1:2">
      <c r="A3497">
        <v>220.79388645550353</v>
      </c>
      <c r="B3497">
        <f t="shared" si="54"/>
        <v>9.3814632017947781E-42</v>
      </c>
    </row>
    <row r="3498" spans="1:2">
      <c r="A3498">
        <v>184.94108007842442</v>
      </c>
      <c r="B3498">
        <f t="shared" si="54"/>
        <v>3.425580343452387E-2</v>
      </c>
    </row>
    <row r="3499" spans="1:2">
      <c r="A3499">
        <v>216.42344836407574</v>
      </c>
      <c r="B3499">
        <f t="shared" si="54"/>
        <v>1.3021310692518265E-33</v>
      </c>
    </row>
    <row r="3500" spans="1:2">
      <c r="A3500">
        <v>195.26690539321862</v>
      </c>
      <c r="B3500">
        <f t="shared" si="54"/>
        <v>3.1637081766021323E-7</v>
      </c>
    </row>
    <row r="3501" spans="1:2">
      <c r="A3501">
        <v>118.41762943702633</v>
      </c>
      <c r="B3501">
        <f t="shared" si="54"/>
        <v>4.1980510148129035E-93</v>
      </c>
    </row>
    <row r="3502" spans="1:2">
      <c r="A3502">
        <v>68.764123170403764</v>
      </c>
      <c r="B3502">
        <f t="shared" si="54"/>
        <v>3.8410221576160562E-300</v>
      </c>
    </row>
    <row r="3503" spans="1:2">
      <c r="A3503">
        <v>253.07162832148606</v>
      </c>
      <c r="B3503">
        <f t="shared" si="54"/>
        <v>1.9772073172837376E-130</v>
      </c>
    </row>
    <row r="3504" spans="1:2">
      <c r="A3504">
        <v>182.85929786514316</v>
      </c>
      <c r="B3504">
        <f t="shared" si="54"/>
        <v>8.4436969280966598E-2</v>
      </c>
    </row>
    <row r="3505" spans="1:2">
      <c r="A3505">
        <v>215.4979670191824</v>
      </c>
      <c r="B3505">
        <f t="shared" si="54"/>
        <v>5.2556412069150996E-32</v>
      </c>
    </row>
    <row r="3506" spans="1:2">
      <c r="A3506">
        <v>171.95517716543691</v>
      </c>
      <c r="B3506">
        <f t="shared" si="54"/>
        <v>3.6498817361898233E-3</v>
      </c>
    </row>
    <row r="3507" spans="1:2">
      <c r="A3507">
        <v>157.21960312446754</v>
      </c>
      <c r="B3507">
        <f t="shared" si="54"/>
        <v>4.0079519679558203E-14</v>
      </c>
    </row>
    <row r="3508" spans="1:2">
      <c r="A3508">
        <v>117.6751338786562</v>
      </c>
      <c r="B3508">
        <f t="shared" si="54"/>
        <v>2.5310838779629464E-95</v>
      </c>
    </row>
    <row r="3509" spans="1:2">
      <c r="A3509">
        <v>127.27493003665586</v>
      </c>
      <c r="B3509">
        <f t="shared" si="54"/>
        <v>1.1246964003263282E-68</v>
      </c>
    </row>
    <row r="3510" spans="1:2">
      <c r="A3510">
        <v>116.86886000432423</v>
      </c>
      <c r="B3510">
        <f t="shared" si="54"/>
        <v>9.1783999689583825E-98</v>
      </c>
    </row>
    <row r="3511" spans="1:2">
      <c r="A3511">
        <v>217.60647814488038</v>
      </c>
      <c r="B3511">
        <f t="shared" si="54"/>
        <v>1.0036452573582724E-35</v>
      </c>
    </row>
    <row r="3512" spans="1:2">
      <c r="A3512">
        <v>166.34958501497749</v>
      </c>
      <c r="B3512">
        <f t="shared" si="54"/>
        <v>4.2464372301251833E-6</v>
      </c>
    </row>
    <row r="3513" spans="1:2">
      <c r="A3513">
        <v>187.5158686740906</v>
      </c>
      <c r="B3513">
        <f t="shared" si="54"/>
        <v>5.7659306533437236E-3</v>
      </c>
    </row>
    <row r="3514" spans="1:2">
      <c r="A3514">
        <v>231.51502136868658</v>
      </c>
      <c r="B3514">
        <f t="shared" si="54"/>
        <v>1.2427042541941244E-65</v>
      </c>
    </row>
    <row r="3515" spans="1:2">
      <c r="A3515">
        <v>176.64433289581211</v>
      </c>
      <c r="B3515">
        <f t="shared" si="54"/>
        <v>7.1137955609929707E-2</v>
      </c>
    </row>
    <row r="3516" spans="1:2">
      <c r="A3516">
        <v>131.99545310242684</v>
      </c>
      <c r="B3516">
        <f t="shared" si="54"/>
        <v>3.3385888236795371E-57</v>
      </c>
    </row>
    <row r="3517" spans="1:2">
      <c r="A3517">
        <v>202.01134634560731</v>
      </c>
      <c r="B3517">
        <f t="shared" si="54"/>
        <v>2.7167160992951763E-13</v>
      </c>
    </row>
    <row r="3518" spans="1:2">
      <c r="A3518">
        <v>228.00454689757316</v>
      </c>
      <c r="B3518">
        <f t="shared" si="54"/>
        <v>3.3385888236795371E-57</v>
      </c>
    </row>
    <row r="3519" spans="1:2">
      <c r="A3519">
        <v>202.82782475049316</v>
      </c>
      <c r="B3519">
        <f t="shared" si="54"/>
        <v>3.5541221543383062E-14</v>
      </c>
    </row>
    <row r="3520" spans="1:2">
      <c r="A3520">
        <v>250.32602979961666</v>
      </c>
      <c r="B3520">
        <f t="shared" si="54"/>
        <v>6.2421868402392802E-121</v>
      </c>
    </row>
    <row r="3521" spans="1:2">
      <c r="A3521">
        <v>104.72674421151169</v>
      </c>
      <c r="B3521">
        <f t="shared" si="54"/>
        <v>2.6062494043475014E-138</v>
      </c>
    </row>
    <row r="3522" spans="1:2">
      <c r="A3522">
        <v>218.14615865849191</v>
      </c>
      <c r="B3522">
        <f t="shared" ref="B3522:B3585" si="55">_xlfn.NORM.DIST(A3522,180,3,FALSE)</f>
        <v>1.0356084935358223E-36</v>
      </c>
    </row>
    <row r="3523" spans="1:2">
      <c r="A3523">
        <v>141.10137317373301</v>
      </c>
      <c r="B3523">
        <f t="shared" si="55"/>
        <v>4.1346205007932046E-38</v>
      </c>
    </row>
    <row r="3524" spans="1:2">
      <c r="A3524">
        <v>185.20373077961267</v>
      </c>
      <c r="B3524">
        <f t="shared" si="55"/>
        <v>2.9542381698479774E-2</v>
      </c>
    </row>
    <row r="3525" spans="1:2">
      <c r="A3525">
        <v>97.767718216055073</v>
      </c>
      <c r="B3525">
        <f t="shared" si="55"/>
        <v>9.3379928754236784E-165</v>
      </c>
    </row>
    <row r="3526" spans="1:2">
      <c r="A3526">
        <v>138.1224619760178</v>
      </c>
      <c r="B3526">
        <f t="shared" si="55"/>
        <v>6.467886076752995E-44</v>
      </c>
    </row>
    <row r="3527" spans="1:2">
      <c r="A3527">
        <v>247.86476660636254</v>
      </c>
      <c r="B3527">
        <f t="shared" si="55"/>
        <v>1.0038454942468134E-112</v>
      </c>
    </row>
    <row r="3528" spans="1:2">
      <c r="A3528">
        <v>121.61199538211804</v>
      </c>
      <c r="B3528">
        <f t="shared" si="55"/>
        <v>7.4028876122845753E-84</v>
      </c>
    </row>
    <row r="3529" spans="1:2">
      <c r="A3529">
        <v>190.78340574167669</v>
      </c>
      <c r="B3529">
        <f t="shared" si="55"/>
        <v>2.0806645997550237E-4</v>
      </c>
    </row>
    <row r="3530" spans="1:2">
      <c r="A3530">
        <v>118.98803950287402</v>
      </c>
      <c r="B3530">
        <f t="shared" si="55"/>
        <v>2.0429541627034716E-91</v>
      </c>
    </row>
    <row r="3531" spans="1:2">
      <c r="A3531">
        <v>191.82699293167389</v>
      </c>
      <c r="B3531">
        <f t="shared" si="55"/>
        <v>5.6090865227388136E-5</v>
      </c>
    </row>
    <row r="3532" spans="1:2">
      <c r="A3532">
        <v>110.90512361959554</v>
      </c>
      <c r="B3532">
        <f t="shared" si="55"/>
        <v>8.6453308619799214E-117</v>
      </c>
    </row>
    <row r="3533" spans="1:2">
      <c r="A3533">
        <v>247.75135716452496</v>
      </c>
      <c r="B3533">
        <f t="shared" si="55"/>
        <v>2.3591251141406678E-112</v>
      </c>
    </row>
    <row r="3534" spans="1:2">
      <c r="A3534">
        <v>219.96650775661692</v>
      </c>
      <c r="B3534">
        <f t="shared" si="55"/>
        <v>3.8410897126673861E-40</v>
      </c>
    </row>
    <row r="3535" spans="1:2">
      <c r="A3535">
        <v>236.3461708225077</v>
      </c>
      <c r="B3535">
        <f t="shared" si="55"/>
        <v>3.3242861763710077E-78</v>
      </c>
    </row>
    <row r="3536" spans="1:2">
      <c r="A3536">
        <v>231.95219273446128</v>
      </c>
      <c r="B3536">
        <f t="shared" si="55"/>
        <v>1.0069599847045435E-66</v>
      </c>
    </row>
    <row r="3537" spans="1:2">
      <c r="A3537">
        <v>202.70281925120798</v>
      </c>
      <c r="B3537">
        <f t="shared" si="55"/>
        <v>4.8759113872599741E-14</v>
      </c>
    </row>
    <row r="3538" spans="1:2">
      <c r="A3538">
        <v>96.660758572106715</v>
      </c>
      <c r="B3538">
        <f t="shared" si="55"/>
        <v>3.5330242770353161E-169</v>
      </c>
    </row>
    <row r="3539" spans="1:2">
      <c r="A3539">
        <v>162.00071559040225</v>
      </c>
      <c r="B3539">
        <f t="shared" si="55"/>
        <v>2.0281948630506259E-9</v>
      </c>
    </row>
    <row r="3540" spans="1:2">
      <c r="A3540">
        <v>182.5935742087313</v>
      </c>
      <c r="B3540">
        <f t="shared" si="55"/>
        <v>9.1515004946271739E-2</v>
      </c>
    </row>
    <row r="3541" spans="1:2">
      <c r="A3541">
        <v>270.1220073501463</v>
      </c>
      <c r="B3541">
        <f t="shared" si="55"/>
        <v>1.4489106641162942E-197</v>
      </c>
    </row>
    <row r="3542" spans="1:2">
      <c r="A3542">
        <v>227.45442993225879</v>
      </c>
      <c r="B3542">
        <f t="shared" si="55"/>
        <v>6.1742380737520129E-56</v>
      </c>
    </row>
    <row r="3543" spans="1:2">
      <c r="A3543">
        <v>164.33274072340282</v>
      </c>
      <c r="B3543">
        <f t="shared" si="55"/>
        <v>1.5899630233229062E-7</v>
      </c>
    </row>
    <row r="3544" spans="1:2">
      <c r="A3544">
        <v>204.11597279206035</v>
      </c>
      <c r="B3544">
        <f t="shared" si="55"/>
        <v>1.2351810880042068E-15</v>
      </c>
    </row>
    <row r="3545" spans="1:2">
      <c r="A3545">
        <v>132.18945514352527</v>
      </c>
      <c r="B3545">
        <f t="shared" si="55"/>
        <v>9.3767464396187091E-57</v>
      </c>
    </row>
    <row r="3546" spans="1:2">
      <c r="A3546">
        <v>107.93746059760451</v>
      </c>
      <c r="B3546">
        <f t="shared" si="55"/>
        <v>6.7545981583003842E-127</v>
      </c>
    </row>
    <row r="3547" spans="1:2">
      <c r="A3547">
        <v>279.96265362133272</v>
      </c>
      <c r="B3547">
        <f t="shared" si="55"/>
        <v>1.069689483347861E-242</v>
      </c>
    </row>
    <row r="3548" spans="1:2">
      <c r="A3548">
        <v>205.4197755111818</v>
      </c>
      <c r="B3548">
        <f t="shared" si="55"/>
        <v>3.4155581608007565E-17</v>
      </c>
    </row>
    <row r="3549" spans="1:2">
      <c r="A3549">
        <v>122.13486161243054</v>
      </c>
      <c r="B3549">
        <f t="shared" si="55"/>
        <v>2.1676327175388787E-82</v>
      </c>
    </row>
    <row r="3550" spans="1:2">
      <c r="A3550">
        <v>130.48576238332316</v>
      </c>
      <c r="B3550">
        <f t="shared" si="55"/>
        <v>9.363523831742546E-61</v>
      </c>
    </row>
    <row r="3551" spans="1:2">
      <c r="A3551">
        <v>135.08528058962838</v>
      </c>
      <c r="B3551">
        <f t="shared" si="55"/>
        <v>2.8227250064009154E-50</v>
      </c>
    </row>
    <row r="3552" spans="1:2">
      <c r="A3552">
        <v>200.44141410806333</v>
      </c>
      <c r="B3552">
        <f t="shared" si="55"/>
        <v>1.1017699563291369E-11</v>
      </c>
    </row>
    <row r="3553" spans="1:2">
      <c r="A3553">
        <v>154.95500906552479</v>
      </c>
      <c r="B3553">
        <f t="shared" si="55"/>
        <v>9.767751186145375E-17</v>
      </c>
    </row>
    <row r="3554" spans="1:2">
      <c r="A3554">
        <v>204.0157248754258</v>
      </c>
      <c r="B3554">
        <f t="shared" si="55"/>
        <v>1.6149093653691802E-15</v>
      </c>
    </row>
    <row r="3555" spans="1:2">
      <c r="A3555">
        <v>186.45256818643247</v>
      </c>
      <c r="B3555">
        <f t="shared" si="55"/>
        <v>1.3159100297098754E-2</v>
      </c>
    </row>
    <row r="3556" spans="1:2">
      <c r="A3556">
        <v>185.22727077623131</v>
      </c>
      <c r="B3556">
        <f t="shared" si="55"/>
        <v>2.9142117658272324E-2</v>
      </c>
    </row>
    <row r="3557" spans="1:2">
      <c r="A3557">
        <v>204.24260173938819</v>
      </c>
      <c r="B3557">
        <f t="shared" si="55"/>
        <v>8.789896514689139E-16</v>
      </c>
    </row>
    <row r="3558" spans="1:2">
      <c r="A3558">
        <v>205.8491775184666</v>
      </c>
      <c r="B3558">
        <f t="shared" si="55"/>
        <v>1.0052998437061499E-17</v>
      </c>
    </row>
    <row r="3559" spans="1:2">
      <c r="A3559">
        <v>182.48816604653257</v>
      </c>
      <c r="B3559">
        <f t="shared" si="55"/>
        <v>9.4279301008723351E-2</v>
      </c>
    </row>
    <row r="3560" spans="1:2">
      <c r="A3560">
        <v>174.54521457664669</v>
      </c>
      <c r="B3560">
        <f t="shared" si="55"/>
        <v>2.5461473238582805E-2</v>
      </c>
    </row>
    <row r="3561" spans="1:2">
      <c r="A3561">
        <v>253.11522949748905</v>
      </c>
      <c r="B3561">
        <f t="shared" si="55"/>
        <v>1.3876043857342391E-130</v>
      </c>
    </row>
    <row r="3562" spans="1:2">
      <c r="A3562">
        <v>193.90135366818868</v>
      </c>
      <c r="B3562">
        <f t="shared" si="55"/>
        <v>2.8920918970490233E-6</v>
      </c>
    </row>
    <row r="3563" spans="1:2">
      <c r="A3563">
        <v>85.045451669138856</v>
      </c>
      <c r="B3563">
        <f t="shared" si="55"/>
        <v>3.8165562238958558E-219</v>
      </c>
    </row>
    <row r="3564" spans="1:2">
      <c r="A3564">
        <v>201.89579163314193</v>
      </c>
      <c r="B3564">
        <f t="shared" si="55"/>
        <v>3.6012995358205038E-13</v>
      </c>
    </row>
    <row r="3565" spans="1:2">
      <c r="A3565">
        <v>187.57506654736062</v>
      </c>
      <c r="B3565">
        <f t="shared" si="55"/>
        <v>5.486749184489618E-3</v>
      </c>
    </row>
    <row r="3566" spans="1:2">
      <c r="A3566">
        <v>171.91569258982781</v>
      </c>
      <c r="B3566">
        <f t="shared" si="55"/>
        <v>3.5230042544829891E-3</v>
      </c>
    </row>
    <row r="3567" spans="1:2">
      <c r="A3567">
        <v>220.57935939272284</v>
      </c>
      <c r="B3567">
        <f t="shared" si="55"/>
        <v>2.4743329376766405E-41</v>
      </c>
    </row>
    <row r="3568" spans="1:2">
      <c r="A3568">
        <v>156.7877079648315</v>
      </c>
      <c r="B3568">
        <f t="shared" si="55"/>
        <v>1.3293947036503852E-14</v>
      </c>
    </row>
    <row r="3569" spans="1:2">
      <c r="A3569">
        <v>229.53302322974196</v>
      </c>
      <c r="B3569">
        <f t="shared" si="55"/>
        <v>8.4439609211864741E-61</v>
      </c>
    </row>
    <row r="3570" spans="1:2">
      <c r="A3570">
        <v>220.1471743316506</v>
      </c>
      <c r="B3570">
        <f t="shared" si="55"/>
        <v>1.7188449408595137E-40</v>
      </c>
    </row>
    <row r="3571" spans="1:2">
      <c r="A3571">
        <v>174.11337739729788</v>
      </c>
      <c r="B3571">
        <f t="shared" si="55"/>
        <v>1.9396162813885068E-2</v>
      </c>
    </row>
    <row r="3572" spans="1:2">
      <c r="A3572">
        <v>181.18418938654941</v>
      </c>
      <c r="B3572">
        <f t="shared" si="55"/>
        <v>0.12301405921177273</v>
      </c>
    </row>
    <row r="3573" spans="1:2">
      <c r="A3573">
        <v>218.98217642017698</v>
      </c>
      <c r="B3573">
        <f t="shared" si="55"/>
        <v>2.8803176280344606E-38</v>
      </c>
    </row>
    <row r="3574" spans="1:2">
      <c r="A3574">
        <v>151.94351294638182</v>
      </c>
      <c r="B3574">
        <f t="shared" si="55"/>
        <v>1.3534822506934748E-20</v>
      </c>
    </row>
    <row r="3575" spans="1:2">
      <c r="A3575">
        <v>171.39769670364331</v>
      </c>
      <c r="B3575">
        <f t="shared" si="55"/>
        <v>2.1795410908550788E-3</v>
      </c>
    </row>
    <row r="3576" spans="1:2">
      <c r="A3576">
        <v>185.8748526043928</v>
      </c>
      <c r="B3576">
        <f t="shared" si="55"/>
        <v>1.9545907906119212E-2</v>
      </c>
    </row>
    <row r="3577" spans="1:2">
      <c r="A3577">
        <v>158.32650478812866</v>
      </c>
      <c r="B3577">
        <f t="shared" si="55"/>
        <v>6.1679516208608748E-13</v>
      </c>
    </row>
    <row r="3578" spans="1:2">
      <c r="A3578">
        <v>233.1798673364392</v>
      </c>
      <c r="B3578">
        <f t="shared" si="55"/>
        <v>7.7433470181636086E-70</v>
      </c>
    </row>
    <row r="3579" spans="1:2">
      <c r="A3579">
        <v>159.25807406318199</v>
      </c>
      <c r="B3579">
        <f t="shared" si="55"/>
        <v>5.5397146083710317E-12</v>
      </c>
    </row>
    <row r="3580" spans="1:2">
      <c r="A3580">
        <v>132.40096723136958</v>
      </c>
      <c r="B3580">
        <f t="shared" si="55"/>
        <v>2.8770755882358641E-56</v>
      </c>
    </row>
    <row r="3581" spans="1:2">
      <c r="A3581">
        <v>314.49200196191669</v>
      </c>
      <c r="B3581">
        <f t="shared" si="55"/>
        <v>0</v>
      </c>
    </row>
    <row r="3582" spans="1:2">
      <c r="A3582">
        <v>162.60150732676266</v>
      </c>
      <c r="B3582">
        <f t="shared" si="55"/>
        <v>6.6103001012114795E-9</v>
      </c>
    </row>
    <row r="3583" spans="1:2">
      <c r="A3583">
        <v>240.14306791257695</v>
      </c>
      <c r="B3583">
        <f t="shared" si="55"/>
        <v>7.0823036982097656E-89</v>
      </c>
    </row>
    <row r="3584" spans="1:2">
      <c r="A3584">
        <v>191.70279915641004</v>
      </c>
      <c r="B3584">
        <f t="shared" si="55"/>
        <v>6.5977936947501906E-5</v>
      </c>
    </row>
    <row r="3585" spans="1:2">
      <c r="A3585">
        <v>223.8775100519706</v>
      </c>
      <c r="B3585">
        <f t="shared" si="55"/>
        <v>4.7066871174963569E-48</v>
      </c>
    </row>
    <row r="3586" spans="1:2">
      <c r="A3586">
        <v>156.21509464806877</v>
      </c>
      <c r="B3586">
        <f t="shared" ref="B3586:B3649" si="56">_xlfn.NORM.DIST(A3586,180,3,FALSE)</f>
        <v>2.9809468475593758E-15</v>
      </c>
    </row>
    <row r="3587" spans="1:2">
      <c r="A3587">
        <v>141.63676314608892</v>
      </c>
      <c r="B3587">
        <f t="shared" si="56"/>
        <v>4.1159868534142968E-37</v>
      </c>
    </row>
    <row r="3588" spans="1:2">
      <c r="A3588">
        <v>238.33547447764431</v>
      </c>
      <c r="B3588">
        <f t="shared" si="56"/>
        <v>1.040731652885791E-83</v>
      </c>
    </row>
    <row r="3589" spans="1:2">
      <c r="A3589">
        <v>133.95889754945529</v>
      </c>
      <c r="B3589">
        <f t="shared" si="56"/>
        <v>9.5231959680248587E-53</v>
      </c>
    </row>
    <row r="3590" spans="1:2">
      <c r="A3590">
        <v>269.60598279372789</v>
      </c>
      <c r="B3590">
        <f t="shared" si="56"/>
        <v>2.5045007147359389E-195</v>
      </c>
    </row>
    <row r="3591" spans="1:2">
      <c r="A3591">
        <v>195.18126850896806</v>
      </c>
      <c r="B3591">
        <f t="shared" si="56"/>
        <v>3.6568612148399685E-7</v>
      </c>
    </row>
    <row r="3592" spans="1:2">
      <c r="A3592">
        <v>235.68299229707918</v>
      </c>
      <c r="B3592">
        <f t="shared" si="56"/>
        <v>2.0618495167057573E-76</v>
      </c>
    </row>
    <row r="3593" spans="1:2">
      <c r="A3593">
        <v>172.74428887474642</v>
      </c>
      <c r="B3593">
        <f t="shared" si="56"/>
        <v>7.1382177296169212E-3</v>
      </c>
    </row>
    <row r="3594" spans="1:2">
      <c r="A3594">
        <v>161.89275629556505</v>
      </c>
      <c r="B3594">
        <f t="shared" si="56"/>
        <v>1.6332773657167482E-9</v>
      </c>
    </row>
    <row r="3595" spans="1:2">
      <c r="A3595">
        <v>151.42464735588874</v>
      </c>
      <c r="B3595">
        <f t="shared" si="56"/>
        <v>2.6453515801799364E-21</v>
      </c>
    </row>
    <row r="3596" spans="1:2">
      <c r="A3596">
        <v>289.29794370895252</v>
      </c>
      <c r="B3596">
        <f t="shared" si="56"/>
        <v>7.8711921793573317E-290</v>
      </c>
    </row>
    <row r="3597" spans="1:2">
      <c r="A3597">
        <v>170.16828269304824</v>
      </c>
      <c r="B3597">
        <f t="shared" si="56"/>
        <v>6.1881828612823377E-4</v>
      </c>
    </row>
    <row r="3598" spans="1:2">
      <c r="A3598">
        <v>128.32228594532353</v>
      </c>
      <c r="B3598">
        <f t="shared" si="56"/>
        <v>4.8898870704346168E-66</v>
      </c>
    </row>
    <row r="3599" spans="1:2">
      <c r="A3599">
        <v>166.91889345536765</v>
      </c>
      <c r="B3599">
        <f t="shared" si="56"/>
        <v>9.890270438165338E-6</v>
      </c>
    </row>
    <row r="3600" spans="1:2">
      <c r="A3600">
        <v>107.56499523238745</v>
      </c>
      <c r="B3600">
        <f t="shared" si="56"/>
        <v>3.396651896165445E-128</v>
      </c>
    </row>
    <row r="3601" spans="1:2">
      <c r="A3601">
        <v>123.91879909017007</v>
      </c>
      <c r="B3601">
        <f t="shared" si="56"/>
        <v>1.7396130447278623E-77</v>
      </c>
    </row>
    <row r="3602" spans="1:2">
      <c r="A3602">
        <v>139.168484338079</v>
      </c>
      <c r="B3602">
        <f t="shared" si="56"/>
        <v>7.9097557553000994E-42</v>
      </c>
    </row>
    <row r="3603" spans="1:2">
      <c r="A3603">
        <v>122.58560036541894</v>
      </c>
      <c r="B3603">
        <f t="shared" si="56"/>
        <v>3.887515635800653E-81</v>
      </c>
    </row>
    <row r="3604" spans="1:2">
      <c r="A3604">
        <v>214.07513077036128</v>
      </c>
      <c r="B3604">
        <f t="shared" si="56"/>
        <v>1.2853791167591927E-29</v>
      </c>
    </row>
    <row r="3605" spans="1:2">
      <c r="A3605">
        <v>230.49213314123335</v>
      </c>
      <c r="B3605">
        <f t="shared" si="56"/>
        <v>4.091423124111902E-63</v>
      </c>
    </row>
    <row r="3606" spans="1:2">
      <c r="A3606">
        <v>91.257691564969718</v>
      </c>
      <c r="B3606">
        <f t="shared" si="56"/>
        <v>1.3037444554368859E-191</v>
      </c>
    </row>
    <row r="3607" spans="1:2">
      <c r="A3607">
        <v>191.08675860450603</v>
      </c>
      <c r="B3607">
        <f t="shared" si="56"/>
        <v>1.4392337641477748E-4</v>
      </c>
    </row>
    <row r="3608" spans="1:2">
      <c r="A3608">
        <v>148.74143562308745</v>
      </c>
      <c r="B3608">
        <f t="shared" si="56"/>
        <v>3.5390657716451621E-25</v>
      </c>
    </row>
    <row r="3609" spans="1:2">
      <c r="A3609">
        <v>172.51567260216689</v>
      </c>
      <c r="B3609">
        <f t="shared" si="56"/>
        <v>5.9194960156388511E-3</v>
      </c>
    </row>
    <row r="3610" spans="1:2">
      <c r="A3610">
        <v>139.33494574273936</v>
      </c>
      <c r="B3610">
        <f t="shared" si="56"/>
        <v>1.6806495209837577E-41</v>
      </c>
    </row>
    <row r="3611" spans="1:2">
      <c r="A3611">
        <v>202.72003939651768</v>
      </c>
      <c r="B3611">
        <f t="shared" si="56"/>
        <v>4.6685668338220432E-14</v>
      </c>
    </row>
    <row r="3612" spans="1:2">
      <c r="A3612">
        <v>191.0588121060573</v>
      </c>
      <c r="B3612">
        <f t="shared" si="56"/>
        <v>1.4895792623510399E-4</v>
      </c>
    </row>
    <row r="3613" spans="1:2">
      <c r="A3613">
        <v>198.52760078691063</v>
      </c>
      <c r="B3613">
        <f t="shared" si="56"/>
        <v>6.9423056522571704E-10</v>
      </c>
    </row>
    <row r="3614" spans="1:2">
      <c r="A3614">
        <v>187.92631112744857</v>
      </c>
      <c r="B3614">
        <f t="shared" si="56"/>
        <v>4.054585456607954E-3</v>
      </c>
    </row>
    <row r="3615" spans="1:2">
      <c r="A3615">
        <v>192.71055452889414</v>
      </c>
      <c r="B3615">
        <f t="shared" si="56"/>
        <v>1.6818918916020981E-5</v>
      </c>
    </row>
    <row r="3616" spans="1:2">
      <c r="A3616">
        <v>169.52760051906807</v>
      </c>
      <c r="B3616">
        <f t="shared" si="56"/>
        <v>3.0040093129825144E-4</v>
      </c>
    </row>
    <row r="3617" spans="1:2">
      <c r="A3617">
        <v>207.91588485706598</v>
      </c>
      <c r="B3617">
        <f t="shared" si="56"/>
        <v>2.0957132792347704E-20</v>
      </c>
    </row>
    <row r="3618" spans="1:2">
      <c r="A3618">
        <v>175.95193230561563</v>
      </c>
      <c r="B3618">
        <f t="shared" si="56"/>
        <v>5.3507604672019406E-2</v>
      </c>
    </row>
    <row r="3619" spans="1:2">
      <c r="A3619">
        <v>130.7165239265305</v>
      </c>
      <c r="B3619">
        <f t="shared" si="56"/>
        <v>3.322879625935624E-60</v>
      </c>
    </row>
    <row r="3620" spans="1:2">
      <c r="A3620">
        <v>89.086445768480189</v>
      </c>
      <c r="B3620">
        <f t="shared" si="56"/>
        <v>5.0538226890981402E-201</v>
      </c>
    </row>
    <row r="3621" spans="1:2">
      <c r="A3621">
        <v>154.76999396894826</v>
      </c>
      <c r="B3621">
        <f t="shared" si="56"/>
        <v>5.8259894749812989E-17</v>
      </c>
    </row>
    <row r="3622" spans="1:2">
      <c r="A3622">
        <v>299.51731721637771</v>
      </c>
      <c r="B3622">
        <f t="shared" si="56"/>
        <v>0</v>
      </c>
    </row>
    <row r="3623" spans="1:2">
      <c r="A3623">
        <v>179.64301537147549</v>
      </c>
      <c r="B3623">
        <f t="shared" si="56"/>
        <v>0.13204259591164014</v>
      </c>
    </row>
    <row r="3624" spans="1:2">
      <c r="A3624">
        <v>207.19808890105924</v>
      </c>
      <c r="B3624">
        <f t="shared" si="56"/>
        <v>1.8872472494038217E-19</v>
      </c>
    </row>
    <row r="3625" spans="1:2">
      <c r="A3625">
        <v>154.25280980678508</v>
      </c>
      <c r="B3625">
        <f t="shared" si="56"/>
        <v>1.3466619950429415E-17</v>
      </c>
    </row>
    <row r="3626" spans="1:2">
      <c r="A3626">
        <v>122.93719282723032</v>
      </c>
      <c r="B3626">
        <f t="shared" si="56"/>
        <v>3.6373620395292213E-80</v>
      </c>
    </row>
    <row r="3627" spans="1:2">
      <c r="A3627">
        <v>160.09861428727163</v>
      </c>
      <c r="B3627">
        <f t="shared" si="56"/>
        <v>3.6960532975856057E-11</v>
      </c>
    </row>
    <row r="3628" spans="1:2">
      <c r="A3628">
        <v>157.3488411847211</v>
      </c>
      <c r="B3628">
        <f t="shared" si="56"/>
        <v>5.5537537675969575E-14</v>
      </c>
    </row>
    <row r="3629" spans="1:2">
      <c r="A3629">
        <v>242.39908088900847</v>
      </c>
      <c r="B3629">
        <f t="shared" si="56"/>
        <v>1.5134706671787716E-95</v>
      </c>
    </row>
    <row r="3630" spans="1:2">
      <c r="A3630">
        <v>79.930662650149316</v>
      </c>
      <c r="B3630">
        <f t="shared" si="56"/>
        <v>3.2686894642303012E-243</v>
      </c>
    </row>
    <row r="3631" spans="1:2">
      <c r="A3631">
        <v>205.64978331065504</v>
      </c>
      <c r="B3631">
        <f t="shared" si="56"/>
        <v>1.7784875659171596E-17</v>
      </c>
    </row>
    <row r="3632" spans="1:2">
      <c r="A3632">
        <v>164.59023117902689</v>
      </c>
      <c r="B3632">
        <f t="shared" si="56"/>
        <v>2.4800244866103842E-7</v>
      </c>
    </row>
    <row r="3633" spans="1:2">
      <c r="A3633">
        <v>346.46372387185693</v>
      </c>
      <c r="B3633">
        <f t="shared" si="56"/>
        <v>0</v>
      </c>
    </row>
    <row r="3634" spans="1:2">
      <c r="A3634">
        <v>155.24067794074654</v>
      </c>
      <c r="B3634">
        <f t="shared" si="56"/>
        <v>2.1531247847810404E-16</v>
      </c>
    </row>
    <row r="3635" spans="1:2">
      <c r="A3635">
        <v>206.4766401869565</v>
      </c>
      <c r="B3635">
        <f t="shared" si="56"/>
        <v>1.6222974429854607E-18</v>
      </c>
    </row>
    <row r="3636" spans="1:2">
      <c r="A3636">
        <v>188.06459411251126</v>
      </c>
      <c r="B3636">
        <f t="shared" si="56"/>
        <v>3.5858663791892786E-3</v>
      </c>
    </row>
    <row r="3637" spans="1:2">
      <c r="A3637">
        <v>169.16475988153252</v>
      </c>
      <c r="B3637">
        <f t="shared" si="56"/>
        <v>1.9550825456594271E-4</v>
      </c>
    </row>
    <row r="3638" spans="1:2">
      <c r="A3638">
        <v>181.42614112519368</v>
      </c>
      <c r="B3638">
        <f t="shared" si="56"/>
        <v>0.11877265534978117</v>
      </c>
    </row>
    <row r="3639" spans="1:2">
      <c r="A3639">
        <v>218.56025386994588</v>
      </c>
      <c r="B3639">
        <f t="shared" si="56"/>
        <v>1.7734397721232716E-37</v>
      </c>
    </row>
    <row r="3640" spans="1:2">
      <c r="A3640">
        <v>152.35563682806969</v>
      </c>
      <c r="B3640">
        <f t="shared" si="56"/>
        <v>4.8452296278641937E-20</v>
      </c>
    </row>
    <row r="3641" spans="1:2">
      <c r="A3641">
        <v>170.21199982962571</v>
      </c>
      <c r="B3641">
        <f t="shared" si="56"/>
        <v>6.4901943473033422E-4</v>
      </c>
    </row>
    <row r="3642" spans="1:2">
      <c r="A3642">
        <v>195.5364557485882</v>
      </c>
      <c r="B3642">
        <f t="shared" si="56"/>
        <v>1.9946405765559933E-7</v>
      </c>
    </row>
    <row r="3643" spans="1:2">
      <c r="A3643">
        <v>231.33342710905708</v>
      </c>
      <c r="B3643">
        <f t="shared" si="56"/>
        <v>3.5074301731017449E-65</v>
      </c>
    </row>
    <row r="3644" spans="1:2">
      <c r="A3644">
        <v>184.84703605252434</v>
      </c>
      <c r="B3644">
        <f t="shared" si="56"/>
        <v>3.6053200954188472E-2</v>
      </c>
    </row>
    <row r="3645" spans="1:2">
      <c r="A3645">
        <v>176.13978843626683</v>
      </c>
      <c r="B3645">
        <f t="shared" si="56"/>
        <v>5.8111185203058774E-2</v>
      </c>
    </row>
    <row r="3646" spans="1:2">
      <c r="A3646">
        <v>221.29553190068691</v>
      </c>
      <c r="B3646">
        <f t="shared" si="56"/>
        <v>9.5215259374104917E-43</v>
      </c>
    </row>
    <row r="3647" spans="1:2">
      <c r="A3647">
        <v>176.66775693185627</v>
      </c>
      <c r="B3647">
        <f t="shared" si="56"/>
        <v>7.1759786487474386E-2</v>
      </c>
    </row>
    <row r="3648" spans="1:2">
      <c r="A3648">
        <v>305.91834092745557</v>
      </c>
      <c r="B3648">
        <f t="shared" si="56"/>
        <v>0</v>
      </c>
    </row>
    <row r="3649" spans="1:2">
      <c r="A3649">
        <v>208.02471385621175</v>
      </c>
      <c r="B3649">
        <f t="shared" si="56"/>
        <v>1.4943241004163281E-20</v>
      </c>
    </row>
    <row r="3650" spans="1:2">
      <c r="A3650">
        <v>154.51395302050514</v>
      </c>
      <c r="B3650">
        <f t="shared" ref="B3650:B3713" si="57">_xlfn.NORM.DIST(A3650,180,3,FALSE)</f>
        <v>2.8318168473426174E-17</v>
      </c>
    </row>
    <row r="3651" spans="1:2">
      <c r="A3651">
        <v>105.39258983015316</v>
      </c>
      <c r="B3651">
        <f t="shared" si="57"/>
        <v>6.666141085904473E-136</v>
      </c>
    </row>
    <row r="3652" spans="1:2">
      <c r="A3652">
        <v>134.55968928581569</v>
      </c>
      <c r="B3652">
        <f t="shared" si="57"/>
        <v>2.0177128117763084E-51</v>
      </c>
    </row>
    <row r="3653" spans="1:2">
      <c r="A3653">
        <v>232.9252179148898</v>
      </c>
      <c r="B3653">
        <f t="shared" si="57"/>
        <v>3.4741079553747005E-69</v>
      </c>
    </row>
    <row r="3654" spans="1:2">
      <c r="A3654">
        <v>203.06096348547726</v>
      </c>
      <c r="B3654">
        <f t="shared" si="57"/>
        <v>1.9615785707920385E-14</v>
      </c>
    </row>
    <row r="3655" spans="1:2">
      <c r="A3655">
        <v>212.39625357309706</v>
      </c>
      <c r="B3655">
        <f t="shared" si="57"/>
        <v>6.3327402796282635E-27</v>
      </c>
    </row>
    <row r="3656" spans="1:2">
      <c r="A3656">
        <v>179.5962252796744</v>
      </c>
      <c r="B3656">
        <f t="shared" si="57"/>
        <v>0.13178173236529309</v>
      </c>
    </row>
    <row r="3657" spans="1:2">
      <c r="A3657">
        <v>139.03391209139954</v>
      </c>
      <c r="B3657">
        <f t="shared" si="57"/>
        <v>4.2911669866651955E-42</v>
      </c>
    </row>
    <row r="3658" spans="1:2">
      <c r="A3658">
        <v>107.89501902734628</v>
      </c>
      <c r="B3658">
        <f t="shared" si="57"/>
        <v>4.8080708313717044E-127</v>
      </c>
    </row>
    <row r="3659" spans="1:2">
      <c r="A3659">
        <v>286.69161383702885</v>
      </c>
      <c r="B3659">
        <f t="shared" si="57"/>
        <v>3.0085693582257176E-276</v>
      </c>
    </row>
    <row r="3660" spans="1:2">
      <c r="A3660">
        <v>198.74444706118084</v>
      </c>
      <c r="B3660">
        <f t="shared" si="57"/>
        <v>4.430963335077833E-10</v>
      </c>
    </row>
    <row r="3661" spans="1:2">
      <c r="A3661">
        <v>163.86582547027501</v>
      </c>
      <c r="B3661">
        <f t="shared" si="57"/>
        <v>6.9683261603199118E-8</v>
      </c>
    </row>
    <row r="3662" spans="1:2">
      <c r="A3662">
        <v>89.333673713263124</v>
      </c>
      <c r="B3662">
        <f t="shared" si="57"/>
        <v>6.1198571725571829E-200</v>
      </c>
    </row>
    <row r="3663" spans="1:2">
      <c r="A3663">
        <v>259.62200925248908</v>
      </c>
      <c r="B3663">
        <f t="shared" si="57"/>
        <v>1.4578723639866037E-154</v>
      </c>
    </row>
    <row r="3664" spans="1:2">
      <c r="A3664">
        <v>201.99424216087209</v>
      </c>
      <c r="B3664">
        <f t="shared" si="57"/>
        <v>2.8327256467640017E-13</v>
      </c>
    </row>
    <row r="3665" spans="1:2">
      <c r="A3665">
        <v>164.38179204640619</v>
      </c>
      <c r="B3665">
        <f t="shared" si="57"/>
        <v>1.7314616875572902E-7</v>
      </c>
    </row>
    <row r="3666" spans="1:2">
      <c r="A3666">
        <v>177.09379608248128</v>
      </c>
      <c r="B3666">
        <f t="shared" si="57"/>
        <v>8.3177847514764022E-2</v>
      </c>
    </row>
    <row r="3667" spans="1:2">
      <c r="A3667">
        <v>145.15031057242595</v>
      </c>
      <c r="B3667">
        <f t="shared" si="57"/>
        <v>6.6214702591114604E-31</v>
      </c>
    </row>
    <row r="3668" spans="1:2">
      <c r="A3668">
        <v>257.81186468491796</v>
      </c>
      <c r="B3668">
        <f t="shared" si="57"/>
        <v>1.0952662990073187E-147</v>
      </c>
    </row>
    <row r="3669" spans="1:2">
      <c r="A3669">
        <v>224.8860191681888</v>
      </c>
      <c r="B3669">
        <f t="shared" si="57"/>
        <v>3.2572596042153259E-50</v>
      </c>
    </row>
    <row r="3670" spans="1:2">
      <c r="A3670">
        <v>93.901592663023621</v>
      </c>
      <c r="B3670">
        <f t="shared" si="57"/>
        <v>1.8552180798186062E-180</v>
      </c>
    </row>
    <row r="3671" spans="1:2">
      <c r="A3671">
        <v>140.36142874800134</v>
      </c>
      <c r="B3671">
        <f t="shared" si="57"/>
        <v>1.6379928884182203E-39</v>
      </c>
    </row>
    <row r="3672" spans="1:2">
      <c r="A3672">
        <v>139.49555113838869</v>
      </c>
      <c r="B3672">
        <f t="shared" si="57"/>
        <v>3.4674415413875801E-41</v>
      </c>
    </row>
    <row r="3673" spans="1:2">
      <c r="A3673">
        <v>213.48732661834219</v>
      </c>
      <c r="B3673">
        <f t="shared" si="57"/>
        <v>1.1673938428621866E-28</v>
      </c>
    </row>
    <row r="3674" spans="1:2">
      <c r="A3674">
        <v>257.66227554384386</v>
      </c>
      <c r="B3674">
        <f t="shared" si="57"/>
        <v>3.9871097302665212E-147</v>
      </c>
    </row>
    <row r="3675" spans="1:2">
      <c r="A3675">
        <v>181.8165223991673</v>
      </c>
      <c r="B3675">
        <f t="shared" si="57"/>
        <v>0.11070674974730867</v>
      </c>
    </row>
    <row r="3676" spans="1:2">
      <c r="A3676">
        <v>153.71069412110955</v>
      </c>
      <c r="B3676">
        <f t="shared" si="57"/>
        <v>2.8094897257139586E-18</v>
      </c>
    </row>
    <row r="3677" spans="1:2">
      <c r="A3677">
        <v>249.90451311139623</v>
      </c>
      <c r="B3677">
        <f t="shared" si="57"/>
        <v>1.6653282997280022E-119</v>
      </c>
    </row>
    <row r="3678" spans="1:2">
      <c r="A3678">
        <v>352.23763279616833</v>
      </c>
      <c r="B3678">
        <f t="shared" si="57"/>
        <v>0</v>
      </c>
    </row>
    <row r="3679" spans="1:2">
      <c r="A3679">
        <v>251.96745173132513</v>
      </c>
      <c r="B3679">
        <f t="shared" si="57"/>
        <v>1.4455620238517939E-126</v>
      </c>
    </row>
    <row r="3680" spans="1:2">
      <c r="A3680">
        <v>156.77042983923457</v>
      </c>
      <c r="B3680">
        <f t="shared" si="57"/>
        <v>1.2714327027711779E-14</v>
      </c>
    </row>
    <row r="3681" spans="1:2">
      <c r="A3681">
        <v>82.011923040845431</v>
      </c>
      <c r="B3681">
        <f t="shared" si="57"/>
        <v>2.8836044577687305E-233</v>
      </c>
    </row>
    <row r="3682" spans="1:2">
      <c r="A3682">
        <v>171.18792402441613</v>
      </c>
      <c r="B3682">
        <f t="shared" si="57"/>
        <v>1.7792047818210926E-3</v>
      </c>
    </row>
    <row r="3683" spans="1:2">
      <c r="A3683">
        <v>169.72676280573069</v>
      </c>
      <c r="B3683">
        <f t="shared" si="57"/>
        <v>3.7791133325511429E-4</v>
      </c>
    </row>
    <row r="3684" spans="1:2">
      <c r="A3684">
        <v>122.9954050356173</v>
      </c>
      <c r="B3684">
        <f t="shared" si="57"/>
        <v>5.260120859501523E-80</v>
      </c>
    </row>
    <row r="3685" spans="1:2">
      <c r="A3685">
        <v>195.66725927659718</v>
      </c>
      <c r="B3685">
        <f t="shared" si="57"/>
        <v>1.5899630233229062E-7</v>
      </c>
    </row>
    <row r="3686" spans="1:2">
      <c r="A3686">
        <v>224.70233761821873</v>
      </c>
      <c r="B3686">
        <f t="shared" si="57"/>
        <v>8.1261995461030602E-50</v>
      </c>
    </row>
    <row r="3687" spans="1:2">
      <c r="A3687">
        <v>136.36484754868434</v>
      </c>
      <c r="B3687">
        <f t="shared" si="57"/>
        <v>1.529126890574305E-47</v>
      </c>
    </row>
    <row r="3688" spans="1:2">
      <c r="A3688">
        <v>250.95731916706427</v>
      </c>
      <c r="B3688">
        <f t="shared" si="57"/>
        <v>4.3993781728392131E-123</v>
      </c>
    </row>
    <row r="3689" spans="1:2">
      <c r="A3689">
        <v>164.88395931417472</v>
      </c>
      <c r="B3689">
        <f t="shared" si="57"/>
        <v>4.0812185416756268E-7</v>
      </c>
    </row>
    <row r="3690" spans="1:2">
      <c r="A3690">
        <v>217.57574859264423</v>
      </c>
      <c r="B3690">
        <f t="shared" si="57"/>
        <v>1.1410963690687313E-35</v>
      </c>
    </row>
    <row r="3691" spans="1:2">
      <c r="A3691">
        <v>212.56828108533227</v>
      </c>
      <c r="B3691">
        <f t="shared" si="57"/>
        <v>3.4036947420950456E-27</v>
      </c>
    </row>
    <row r="3692" spans="1:2">
      <c r="A3692">
        <v>183.64898937732505</v>
      </c>
      <c r="B3692">
        <f t="shared" si="57"/>
        <v>6.3464162412138453E-2</v>
      </c>
    </row>
    <row r="3693" spans="1:2">
      <c r="A3693">
        <v>158.02292000415036</v>
      </c>
      <c r="B3693">
        <f t="shared" si="57"/>
        <v>2.954011243102457E-13</v>
      </c>
    </row>
    <row r="3694" spans="1:2">
      <c r="A3694">
        <v>112.44600773323327</v>
      </c>
      <c r="B3694">
        <f t="shared" si="57"/>
        <v>1.040072628812877E-111</v>
      </c>
    </row>
    <row r="3695" spans="1:2">
      <c r="A3695">
        <v>206.37847956066253</v>
      </c>
      <c r="B3695">
        <f t="shared" si="57"/>
        <v>2.164267018769745E-18</v>
      </c>
    </row>
    <row r="3696" spans="1:2">
      <c r="A3696">
        <v>182.90620391751872</v>
      </c>
      <c r="B3696">
        <f t="shared" si="57"/>
        <v>8.3177847514764022E-2</v>
      </c>
    </row>
    <row r="3697" spans="1:2">
      <c r="A3697">
        <v>216.37312147475313</v>
      </c>
      <c r="B3697">
        <f t="shared" si="57"/>
        <v>1.5960581349250324E-33</v>
      </c>
    </row>
    <row r="3698" spans="1:2">
      <c r="A3698">
        <v>179.45962372294161</v>
      </c>
      <c r="B3698">
        <f t="shared" si="57"/>
        <v>0.13084087269915104</v>
      </c>
    </row>
    <row r="3699" spans="1:2">
      <c r="A3699">
        <v>199.33422254296602</v>
      </c>
      <c r="B3699">
        <f t="shared" si="57"/>
        <v>1.2724673504948883E-10</v>
      </c>
    </row>
    <row r="3700" spans="1:2">
      <c r="A3700">
        <v>181.0007397577283</v>
      </c>
      <c r="B3700">
        <f t="shared" si="57"/>
        <v>0.12578406612219764</v>
      </c>
    </row>
    <row r="3701" spans="1:2">
      <c r="A3701">
        <v>161.20963255132665</v>
      </c>
      <c r="B3701">
        <f t="shared" si="57"/>
        <v>4.0263518875845235E-10</v>
      </c>
    </row>
    <row r="3702" spans="1:2">
      <c r="A3702">
        <v>243.90216185536701</v>
      </c>
      <c r="B3702">
        <f t="shared" si="57"/>
        <v>3.9773232579499026E-100</v>
      </c>
    </row>
    <row r="3703" spans="1:2">
      <c r="A3703">
        <v>169.08092038618634</v>
      </c>
      <c r="B3703">
        <f t="shared" si="57"/>
        <v>1.7666873480787451E-4</v>
      </c>
    </row>
    <row r="3704" spans="1:2">
      <c r="A3704">
        <v>219.58580919061205</v>
      </c>
      <c r="B3704">
        <f t="shared" si="57"/>
        <v>2.0661690217836221E-39</v>
      </c>
    </row>
    <row r="3705" spans="1:2">
      <c r="A3705">
        <v>166.57988271588692</v>
      </c>
      <c r="B3705">
        <f t="shared" si="57"/>
        <v>6.0040203077019181E-6</v>
      </c>
    </row>
    <row r="3706" spans="1:2">
      <c r="A3706">
        <v>171.21563860171591</v>
      </c>
      <c r="B3706">
        <f t="shared" si="57"/>
        <v>1.8280680981000326E-3</v>
      </c>
    </row>
    <row r="3707" spans="1:2">
      <c r="A3707">
        <v>121.71705566259334</v>
      </c>
      <c r="B3707">
        <f t="shared" si="57"/>
        <v>1.4626594293077972E-83</v>
      </c>
    </row>
    <row r="3708" spans="1:2">
      <c r="A3708">
        <v>224.70813564694254</v>
      </c>
      <c r="B3708">
        <f t="shared" si="57"/>
        <v>7.8955010048669425E-50</v>
      </c>
    </row>
    <row r="3709" spans="1:2">
      <c r="A3709">
        <v>172.63789504766464</v>
      </c>
      <c r="B3709">
        <f t="shared" si="57"/>
        <v>6.5473514263876941E-3</v>
      </c>
    </row>
    <row r="3710" spans="1:2">
      <c r="A3710">
        <v>90.43042882665759</v>
      </c>
      <c r="B3710">
        <f t="shared" si="57"/>
        <v>3.5985747263383941E-195</v>
      </c>
    </row>
    <row r="3711" spans="1:2">
      <c r="A3711">
        <v>197.43154143696302</v>
      </c>
      <c r="B3711">
        <f t="shared" si="57"/>
        <v>6.2008081695709887E-9</v>
      </c>
    </row>
    <row r="3712" spans="1:2">
      <c r="A3712">
        <v>190.10207938634267</v>
      </c>
      <c r="B3712">
        <f t="shared" si="57"/>
        <v>4.5870336617774408E-4</v>
      </c>
    </row>
    <row r="3713" spans="1:2">
      <c r="A3713">
        <v>169.07697772665415</v>
      </c>
      <c r="B3713">
        <f t="shared" si="57"/>
        <v>1.758255312476769E-4</v>
      </c>
    </row>
    <row r="3714" spans="1:2">
      <c r="A3714">
        <v>229.27106829200056</v>
      </c>
      <c r="B3714">
        <f t="shared" ref="B3714:B3777" si="58">_xlfn.NORM.DIST(A3714,180,3,FALSE)</f>
        <v>3.5564665159927275E-60</v>
      </c>
    </row>
    <row r="3715" spans="1:2">
      <c r="A3715">
        <v>176.56223280908307</v>
      </c>
      <c r="B3715">
        <f t="shared" si="58"/>
        <v>6.8967500553508171E-2</v>
      </c>
    </row>
    <row r="3716" spans="1:2">
      <c r="A3716">
        <v>159.03328448956017</v>
      </c>
      <c r="B3716">
        <f t="shared" si="58"/>
        <v>3.2906086754623187E-12</v>
      </c>
    </row>
    <row r="3717" spans="1:2">
      <c r="A3717">
        <v>176.20234916619665</v>
      </c>
      <c r="B3717">
        <f t="shared" si="58"/>
        <v>5.9678617980917989E-2</v>
      </c>
    </row>
    <row r="3718" spans="1:2">
      <c r="A3718">
        <v>114.46580901945708</v>
      </c>
      <c r="B3718">
        <f t="shared" si="58"/>
        <v>3.1828035126428315E-105</v>
      </c>
    </row>
    <row r="3719" spans="1:2">
      <c r="A3719">
        <v>67.106350797694176</v>
      </c>
      <c r="B3719">
        <f t="shared" si="58"/>
        <v>0</v>
      </c>
    </row>
    <row r="3720" spans="1:2">
      <c r="A3720">
        <v>222.32189894537441</v>
      </c>
      <c r="B3720">
        <f t="shared" si="58"/>
        <v>8.0916015424154236E-45</v>
      </c>
    </row>
    <row r="3721" spans="1:2">
      <c r="A3721">
        <v>190.75145860340854</v>
      </c>
      <c r="B3721">
        <f t="shared" si="58"/>
        <v>2.161728908821179E-4</v>
      </c>
    </row>
    <row r="3722" spans="1:2">
      <c r="A3722">
        <v>132.59960769544705</v>
      </c>
      <c r="B3722">
        <f t="shared" si="58"/>
        <v>8.2083197201633491E-56</v>
      </c>
    </row>
    <row r="3723" spans="1:2">
      <c r="A3723">
        <v>263.63726010429673</v>
      </c>
      <c r="B3723">
        <f t="shared" si="58"/>
        <v>2.2259356278456911E-170</v>
      </c>
    </row>
    <row r="3724" spans="1:2">
      <c r="A3724">
        <v>143.97313680063235</v>
      </c>
      <c r="B3724">
        <f t="shared" si="58"/>
        <v>6.4254351673999765E-33</v>
      </c>
    </row>
    <row r="3725" spans="1:2">
      <c r="A3725">
        <v>144.53183484845795</v>
      </c>
      <c r="B3725">
        <f t="shared" si="58"/>
        <v>5.9108979246886278E-32</v>
      </c>
    </row>
    <row r="3726" spans="1:2">
      <c r="A3726">
        <v>310.09848771616817</v>
      </c>
      <c r="B3726">
        <f t="shared" si="58"/>
        <v>0</v>
      </c>
    </row>
    <row r="3727" spans="1:2">
      <c r="A3727">
        <v>222.54245595802786</v>
      </c>
      <c r="B3727">
        <f t="shared" si="58"/>
        <v>2.8604230481264486E-45</v>
      </c>
    </row>
    <row r="3728" spans="1:2">
      <c r="A3728">
        <v>205.75159669504501</v>
      </c>
      <c r="B3728">
        <f t="shared" si="58"/>
        <v>1.3297909373303267E-17</v>
      </c>
    </row>
    <row r="3729" spans="1:2">
      <c r="A3729">
        <v>130.01484649037593</v>
      </c>
      <c r="B3729">
        <f t="shared" si="58"/>
        <v>6.9330810579033165E-62</v>
      </c>
    </row>
    <row r="3730" spans="1:2">
      <c r="A3730">
        <v>188.81207597558387</v>
      </c>
      <c r="B3730">
        <f t="shared" si="58"/>
        <v>1.7792047818210926E-3</v>
      </c>
    </row>
    <row r="3731" spans="1:2">
      <c r="A3731">
        <v>186.56267275189748</v>
      </c>
      <c r="B3731">
        <f t="shared" si="58"/>
        <v>1.2152080206292222E-2</v>
      </c>
    </row>
    <row r="3732" spans="1:2">
      <c r="A3732">
        <v>189.26391635402979</v>
      </c>
      <c r="B3732">
        <f t="shared" si="58"/>
        <v>1.1302270664581059E-3</v>
      </c>
    </row>
    <row r="3733" spans="1:2">
      <c r="A3733">
        <v>169.37215536898293</v>
      </c>
      <c r="B3733">
        <f t="shared" si="58"/>
        <v>2.503599425784314E-4</v>
      </c>
    </row>
    <row r="3734" spans="1:2">
      <c r="A3734">
        <v>139.78371316596167</v>
      </c>
      <c r="B3734">
        <f t="shared" si="58"/>
        <v>1.2624954806330188E-40</v>
      </c>
    </row>
    <row r="3735" spans="1:2">
      <c r="A3735">
        <v>126.23198062981828</v>
      </c>
      <c r="B3735">
        <f t="shared" si="58"/>
        <v>2.3511036041133653E-71</v>
      </c>
    </row>
    <row r="3736" spans="1:2">
      <c r="A3736">
        <v>246.89359679512563</v>
      </c>
      <c r="B3736">
        <f t="shared" si="58"/>
        <v>1.4431369660802097E-109</v>
      </c>
    </row>
    <row r="3737" spans="1:2">
      <c r="A3737">
        <v>246.6546020511305</v>
      </c>
      <c r="B3737">
        <f t="shared" si="58"/>
        <v>8.4994674081524001E-109</v>
      </c>
    </row>
    <row r="3738" spans="1:2">
      <c r="A3738">
        <v>219.79175517088152</v>
      </c>
      <c r="B3738">
        <f t="shared" si="58"/>
        <v>8.3318653751543189E-40</v>
      </c>
    </row>
    <row r="3739" spans="1:2">
      <c r="A3739">
        <v>245.9191800878034</v>
      </c>
      <c r="B3739">
        <f t="shared" si="58"/>
        <v>1.9132158370931282E-106</v>
      </c>
    </row>
    <row r="3740" spans="1:2">
      <c r="A3740">
        <v>198.5025533028238</v>
      </c>
      <c r="B3740">
        <f t="shared" si="58"/>
        <v>7.3094088453900581E-10</v>
      </c>
    </row>
    <row r="3741" spans="1:2">
      <c r="A3741">
        <v>186.49976414024422</v>
      </c>
      <c r="B3741">
        <f t="shared" si="58"/>
        <v>1.2719707660128072E-2</v>
      </c>
    </row>
    <row r="3742" spans="1:2">
      <c r="A3742">
        <v>202.26854689979518</v>
      </c>
      <c r="B3742">
        <f t="shared" si="58"/>
        <v>1.4429822754406568E-13</v>
      </c>
    </row>
    <row r="3743" spans="1:2">
      <c r="A3743">
        <v>191.38657466981385</v>
      </c>
      <c r="B3743">
        <f t="shared" si="58"/>
        <v>9.8983695140694041E-5</v>
      </c>
    </row>
    <row r="3744" spans="1:2">
      <c r="A3744">
        <v>107.65057413635077</v>
      </c>
      <c r="B3744">
        <f t="shared" si="58"/>
        <v>6.7608655772341464E-128</v>
      </c>
    </row>
    <row r="3745" spans="1:2">
      <c r="A3745">
        <v>128.15912941703573</v>
      </c>
      <c r="B3745">
        <f t="shared" si="58"/>
        <v>1.9133405927065163E-66</v>
      </c>
    </row>
    <row r="3746" spans="1:2">
      <c r="A3746">
        <v>250.31594122963725</v>
      </c>
      <c r="B3746">
        <f t="shared" si="58"/>
        <v>6.7541493934461941E-121</v>
      </c>
    </row>
    <row r="3747" spans="1:2">
      <c r="A3747">
        <v>149.18741999252234</v>
      </c>
      <c r="B3747">
        <f t="shared" si="58"/>
        <v>1.6474173423676548E-24</v>
      </c>
    </row>
    <row r="3748" spans="1:2">
      <c r="A3748">
        <v>257.51338216621662</v>
      </c>
      <c r="B3748">
        <f t="shared" si="58"/>
        <v>1.4391777311842744E-146</v>
      </c>
    </row>
    <row r="3749" spans="1:2">
      <c r="A3749">
        <v>150.19291413380415</v>
      </c>
      <c r="B3749">
        <f t="shared" si="58"/>
        <v>4.868986875747842E-23</v>
      </c>
    </row>
    <row r="3750" spans="1:2">
      <c r="A3750">
        <v>127.8769973393355</v>
      </c>
      <c r="B3750">
        <f t="shared" si="58"/>
        <v>3.7505616824334823E-67</v>
      </c>
    </row>
    <row r="3751" spans="1:2">
      <c r="A3751">
        <v>194.29851863576914</v>
      </c>
      <c r="B3751">
        <f t="shared" si="58"/>
        <v>1.5523311700920267E-6</v>
      </c>
    </row>
    <row r="3752" spans="1:2">
      <c r="A3752">
        <v>119.97405226764386</v>
      </c>
      <c r="B3752">
        <f t="shared" si="58"/>
        <v>1.5479246132287184E-88</v>
      </c>
    </row>
    <row r="3753" spans="1:2">
      <c r="A3753">
        <v>114.99667652940843</v>
      </c>
      <c r="B3753">
        <f t="shared" si="58"/>
        <v>1.4955410945208196E-103</v>
      </c>
    </row>
    <row r="3754" spans="1:2">
      <c r="A3754">
        <v>203.69364437981858</v>
      </c>
      <c r="B3754">
        <f t="shared" si="58"/>
        <v>3.7922510804880444E-15</v>
      </c>
    </row>
    <row r="3755" spans="1:2">
      <c r="A3755">
        <v>210.85942807956599</v>
      </c>
      <c r="B3755">
        <f t="shared" si="58"/>
        <v>1.4031179786817931E-24</v>
      </c>
    </row>
    <row r="3756" spans="1:2">
      <c r="A3756">
        <v>205.30503252273775</v>
      </c>
      <c r="B3756">
        <f t="shared" si="58"/>
        <v>4.719447869100281E-17</v>
      </c>
    </row>
    <row r="3757" spans="1:2">
      <c r="A3757">
        <v>195.46287876408314</v>
      </c>
      <c r="B3757">
        <f t="shared" si="58"/>
        <v>2.2640994124942907E-7</v>
      </c>
    </row>
    <row r="3758" spans="1:2">
      <c r="A3758">
        <v>174.20371068481472</v>
      </c>
      <c r="B3758">
        <f t="shared" si="58"/>
        <v>2.056737604866685E-2</v>
      </c>
    </row>
    <row r="3759" spans="1:2">
      <c r="A3759">
        <v>161.50991245893238</v>
      </c>
      <c r="B3759">
        <f t="shared" si="58"/>
        <v>7.4990876801235142E-10</v>
      </c>
    </row>
    <row r="3760" spans="1:2">
      <c r="A3760">
        <v>107.96923379501095</v>
      </c>
      <c r="B3760">
        <f t="shared" si="58"/>
        <v>8.7108882123692918E-127</v>
      </c>
    </row>
    <row r="3761" spans="1:2">
      <c r="A3761">
        <v>123.03923813276924</v>
      </c>
      <c r="B3761">
        <f t="shared" si="58"/>
        <v>6.9426202215237925E-80</v>
      </c>
    </row>
    <row r="3762" spans="1:2">
      <c r="A3762">
        <v>153.46972804734833</v>
      </c>
      <c r="B3762">
        <f t="shared" si="58"/>
        <v>1.3852864892683937E-18</v>
      </c>
    </row>
    <row r="3763" spans="1:2">
      <c r="A3763">
        <v>165.83124124706956</v>
      </c>
      <c r="B3763">
        <f t="shared" si="58"/>
        <v>1.905939449113094E-6</v>
      </c>
    </row>
    <row r="3764" spans="1:2">
      <c r="A3764">
        <v>108.54636957417824</v>
      </c>
      <c r="B3764">
        <f t="shared" si="58"/>
        <v>8.6707731955526037E-125</v>
      </c>
    </row>
    <row r="3765" spans="1:2">
      <c r="A3765">
        <v>165.74200958501024</v>
      </c>
      <c r="B3765">
        <f t="shared" si="58"/>
        <v>1.6554199099155295E-6</v>
      </c>
    </row>
    <row r="3766" spans="1:2">
      <c r="A3766">
        <v>104.47070326306857</v>
      </c>
      <c r="B3766">
        <f t="shared" si="58"/>
        <v>3.0508089792648585E-139</v>
      </c>
    </row>
    <row r="3767" spans="1:2">
      <c r="A3767">
        <v>176.45270804649044</v>
      </c>
      <c r="B3767">
        <f t="shared" si="58"/>
        <v>6.6097659297585196E-2</v>
      </c>
    </row>
    <row r="3768" spans="1:2">
      <c r="A3768">
        <v>199.68268406926654</v>
      </c>
      <c r="B3768">
        <f t="shared" si="58"/>
        <v>5.978774632610148E-11</v>
      </c>
    </row>
    <row r="3769" spans="1:2">
      <c r="A3769">
        <v>156.80939259225852</v>
      </c>
      <c r="B3769">
        <f t="shared" si="58"/>
        <v>1.4058264806105785E-14</v>
      </c>
    </row>
    <row r="3770" spans="1:2">
      <c r="A3770">
        <v>104.92318142467411</v>
      </c>
      <c r="B3770">
        <f t="shared" si="58"/>
        <v>1.3446372652282529E-137</v>
      </c>
    </row>
    <row r="3771" spans="1:2">
      <c r="A3771">
        <v>231.44358965480933</v>
      </c>
      <c r="B3771">
        <f t="shared" si="58"/>
        <v>1.8698790441381555E-65</v>
      </c>
    </row>
    <row r="3772" spans="1:2">
      <c r="A3772">
        <v>90.43042882665759</v>
      </c>
      <c r="B3772">
        <f t="shared" si="58"/>
        <v>3.5985747263383941E-195</v>
      </c>
    </row>
    <row r="3773" spans="1:2">
      <c r="A3773">
        <v>217.28457159013487</v>
      </c>
      <c r="B3773">
        <f t="shared" si="58"/>
        <v>3.8303933771970354E-35</v>
      </c>
    </row>
    <row r="3774" spans="1:2">
      <c r="A3774">
        <v>186.62958200337016</v>
      </c>
      <c r="B3774">
        <f t="shared" si="58"/>
        <v>1.1570541840195585E-2</v>
      </c>
    </row>
    <row r="3775" spans="1:2">
      <c r="A3775">
        <v>91.749828243046068</v>
      </c>
      <c r="B3775">
        <f t="shared" si="58"/>
        <v>1.6474171389719054E-189</v>
      </c>
    </row>
    <row r="3776" spans="1:2">
      <c r="A3776">
        <v>153.50550188457419</v>
      </c>
      <c r="B3776">
        <f t="shared" si="58"/>
        <v>1.5392422885045344E-18</v>
      </c>
    </row>
    <row r="3777" spans="1:2">
      <c r="A3777">
        <v>100.50972196011571</v>
      </c>
      <c r="B3777">
        <f t="shared" si="58"/>
        <v>4.6712446786599641E-154</v>
      </c>
    </row>
    <row r="3778" spans="1:2">
      <c r="A3778">
        <v>178.6206489666074</v>
      </c>
      <c r="B3778">
        <f t="shared" ref="B3778:B3841" si="59">_xlfn.NORM.DIST(A3778,180,3,FALSE)</f>
        <v>0.11964199898133231</v>
      </c>
    </row>
    <row r="3779" spans="1:2">
      <c r="A3779">
        <v>198.68182835096377</v>
      </c>
      <c r="B3779">
        <f t="shared" si="59"/>
        <v>5.0471119543279264E-10</v>
      </c>
    </row>
    <row r="3780" spans="1:2">
      <c r="A3780">
        <v>206.30716380735976</v>
      </c>
      <c r="B3780">
        <f t="shared" si="59"/>
        <v>2.6666461030260331E-18</v>
      </c>
    </row>
    <row r="3781" spans="1:2">
      <c r="A3781">
        <v>268.95590781321516</v>
      </c>
      <c r="B3781">
        <f t="shared" si="59"/>
        <v>1.5827220904300258E-192</v>
      </c>
    </row>
    <row r="3782" spans="1:2">
      <c r="A3782">
        <v>178.39429392523016</v>
      </c>
      <c r="B3782">
        <f t="shared" si="59"/>
        <v>0.11523413472470523</v>
      </c>
    </row>
    <row r="3783" spans="1:2">
      <c r="A3783">
        <v>205.20797352190129</v>
      </c>
      <c r="B3783">
        <f t="shared" si="59"/>
        <v>6.1970065791351659E-17</v>
      </c>
    </row>
    <row r="3784" spans="1:2">
      <c r="A3784">
        <v>83.734169492963701</v>
      </c>
      <c r="B3784">
        <f t="shared" si="59"/>
        <v>3.4029537768728861E-225</v>
      </c>
    </row>
    <row r="3785" spans="1:2">
      <c r="A3785">
        <v>215.74693437258247</v>
      </c>
      <c r="B3785">
        <f t="shared" si="59"/>
        <v>1.9618281398769998E-32</v>
      </c>
    </row>
    <row r="3786" spans="1:2">
      <c r="A3786">
        <v>101.68463450070703</v>
      </c>
      <c r="B3786">
        <f t="shared" si="59"/>
        <v>1.3894876385122357E-149</v>
      </c>
    </row>
    <row r="3787" spans="1:2">
      <c r="A3787">
        <v>273.1803515413776</v>
      </c>
      <c r="B3787">
        <f t="shared" si="59"/>
        <v>4.316583219680417E-211</v>
      </c>
    </row>
    <row r="3788" spans="1:2">
      <c r="A3788">
        <v>173.26814076994197</v>
      </c>
      <c r="B3788">
        <f t="shared" si="59"/>
        <v>1.0724616986104409E-2</v>
      </c>
    </row>
    <row r="3789" spans="1:2">
      <c r="A3789">
        <v>47.315127630718052</v>
      </c>
      <c r="B3789">
        <f t="shared" si="59"/>
        <v>0</v>
      </c>
    </row>
    <row r="3790" spans="1:2">
      <c r="A3790">
        <v>111.79338162008207</v>
      </c>
      <c r="B3790">
        <f t="shared" si="59"/>
        <v>7.5743876622543188E-114</v>
      </c>
    </row>
    <row r="3791" spans="1:2">
      <c r="A3791">
        <v>218.85166279360419</v>
      </c>
      <c r="B3791">
        <f t="shared" si="59"/>
        <v>5.0644970444948884E-38</v>
      </c>
    </row>
    <row r="3792" spans="1:2">
      <c r="A3792">
        <v>212.31513915125106</v>
      </c>
      <c r="B3792">
        <f t="shared" si="59"/>
        <v>8.4769072204040261E-27</v>
      </c>
    </row>
    <row r="3793" spans="1:2">
      <c r="A3793">
        <v>213.91927975826547</v>
      </c>
      <c r="B3793">
        <f t="shared" si="59"/>
        <v>2.3158477093390192E-29</v>
      </c>
    </row>
    <row r="3794" spans="1:2">
      <c r="A3794">
        <v>207.6804848908796</v>
      </c>
      <c r="B3794">
        <f t="shared" si="59"/>
        <v>4.3360804902668731E-20</v>
      </c>
    </row>
    <row r="3795" spans="1:2">
      <c r="A3795">
        <v>164.41037632801454</v>
      </c>
      <c r="B3795">
        <f t="shared" si="59"/>
        <v>1.819432215198713E-7</v>
      </c>
    </row>
    <row r="3796" spans="1:2">
      <c r="A3796">
        <v>198.43593395278731</v>
      </c>
      <c r="B3796">
        <f t="shared" si="59"/>
        <v>8.3802228982967931E-10</v>
      </c>
    </row>
    <row r="3797" spans="1:2">
      <c r="A3797">
        <v>206.82997205738502</v>
      </c>
      <c r="B3797">
        <f t="shared" si="59"/>
        <v>5.6975923419393927E-19</v>
      </c>
    </row>
    <row r="3798" spans="1:2">
      <c r="A3798">
        <v>170.5257891441579</v>
      </c>
      <c r="B3798">
        <f t="shared" si="59"/>
        <v>9.0801034590513245E-4</v>
      </c>
    </row>
    <row r="3799" spans="1:2">
      <c r="A3799">
        <v>212.40100795665057</v>
      </c>
      <c r="B3799">
        <f t="shared" si="59"/>
        <v>6.2252773064611254E-27</v>
      </c>
    </row>
    <row r="3800" spans="1:2">
      <c r="A3800">
        <v>143.54129962128354</v>
      </c>
      <c r="B3800">
        <f t="shared" si="59"/>
        <v>1.1289257397526149E-33</v>
      </c>
    </row>
    <row r="3801" spans="1:2">
      <c r="A3801">
        <v>144.66588527255226</v>
      </c>
      <c r="B3801">
        <f t="shared" si="59"/>
        <v>1.0014957577829948E-31</v>
      </c>
    </row>
    <row r="3802" spans="1:2">
      <c r="A3802">
        <v>220.19500806862197</v>
      </c>
      <c r="B3802">
        <f t="shared" si="59"/>
        <v>1.3883955598513198E-40</v>
      </c>
    </row>
    <row r="3803" spans="1:2">
      <c r="A3803">
        <v>212.11504917999264</v>
      </c>
      <c r="B3803">
        <f t="shared" si="59"/>
        <v>1.7349413438203116E-26</v>
      </c>
    </row>
    <row r="3804" spans="1:2">
      <c r="A3804">
        <v>245.39202331623528</v>
      </c>
      <c r="B3804">
        <f t="shared" si="59"/>
        <v>8.9517076204215322E-105</v>
      </c>
    </row>
    <row r="3805" spans="1:2">
      <c r="A3805">
        <v>200.08680667131557</v>
      </c>
      <c r="B3805">
        <f t="shared" si="59"/>
        <v>2.4481695712986134E-11</v>
      </c>
    </row>
    <row r="3806" spans="1:2">
      <c r="A3806">
        <v>147.00481005973415</v>
      </c>
      <c r="B3806">
        <f t="shared" si="59"/>
        <v>7.1883911338749772E-28</v>
      </c>
    </row>
    <row r="3807" spans="1:2">
      <c r="A3807">
        <v>184.1498230984871</v>
      </c>
      <c r="B3807">
        <f t="shared" si="59"/>
        <v>5.1084466625577474E-2</v>
      </c>
    </row>
    <row r="3808" spans="1:2">
      <c r="A3808">
        <v>241.11586117185652</v>
      </c>
      <c r="B3808">
        <f t="shared" si="59"/>
        <v>1.0094881045159734E-91</v>
      </c>
    </row>
    <row r="3809" spans="1:2">
      <c r="A3809">
        <v>176.76945435567177</v>
      </c>
      <c r="B3809">
        <f t="shared" si="59"/>
        <v>7.4470498921190703E-2</v>
      </c>
    </row>
    <row r="3810" spans="1:2">
      <c r="A3810">
        <v>217.3100829165196</v>
      </c>
      <c r="B3810">
        <f t="shared" si="59"/>
        <v>3.4461056921766838E-35</v>
      </c>
    </row>
    <row r="3811" spans="1:2">
      <c r="A3811">
        <v>134.84332885098411</v>
      </c>
      <c r="B3811">
        <f t="shared" si="59"/>
        <v>8.4112451378748065E-51</v>
      </c>
    </row>
    <row r="3812" spans="1:2">
      <c r="A3812">
        <v>100.78454852162395</v>
      </c>
      <c r="B3812">
        <f t="shared" si="59"/>
        <v>5.2697458349024277E-153</v>
      </c>
    </row>
    <row r="3813" spans="1:2">
      <c r="A3813">
        <v>173.96019347841502</v>
      </c>
      <c r="B3813">
        <f t="shared" si="59"/>
        <v>1.7524129240617383E-2</v>
      </c>
    </row>
    <row r="3814" spans="1:2">
      <c r="A3814">
        <v>183.0312094168039</v>
      </c>
      <c r="B3814">
        <f t="shared" si="59"/>
        <v>7.9817853342146416E-2</v>
      </c>
    </row>
    <row r="3815" spans="1:2">
      <c r="A3815">
        <v>143.01037413104495</v>
      </c>
      <c r="B3815">
        <f t="shared" si="59"/>
        <v>1.2936012696204308E-34</v>
      </c>
    </row>
    <row r="3816" spans="1:2">
      <c r="A3816">
        <v>227.792339046282</v>
      </c>
      <c r="B3816">
        <f t="shared" si="59"/>
        <v>1.0328724901633652E-56</v>
      </c>
    </row>
    <row r="3817" spans="1:2">
      <c r="A3817">
        <v>247.60084033885505</v>
      </c>
      <c r="B3817">
        <f t="shared" si="59"/>
        <v>7.3163540271224745E-112</v>
      </c>
    </row>
    <row r="3818" spans="1:2">
      <c r="A3818">
        <v>182.34750586969312</v>
      </c>
      <c r="B3818">
        <f t="shared" si="59"/>
        <v>9.7910108849528929E-2</v>
      </c>
    </row>
    <row r="3819" spans="1:2">
      <c r="A3819">
        <v>159.0459821724653</v>
      </c>
      <c r="B3819">
        <f t="shared" si="59"/>
        <v>3.3893717012593303E-12</v>
      </c>
    </row>
    <row r="3820" spans="1:2">
      <c r="A3820">
        <v>212.34372343285941</v>
      </c>
      <c r="B3820">
        <f t="shared" si="59"/>
        <v>7.6496996324742369E-27</v>
      </c>
    </row>
    <row r="3821" spans="1:2">
      <c r="A3821">
        <v>280.36526873591356</v>
      </c>
      <c r="B3821">
        <f t="shared" si="59"/>
        <v>1.2113101123285442E-244</v>
      </c>
    </row>
    <row r="3822" spans="1:2">
      <c r="A3822">
        <v>170.44241349110962</v>
      </c>
      <c r="B3822">
        <f t="shared" si="59"/>
        <v>8.3139154248747823E-4</v>
      </c>
    </row>
    <row r="3823" spans="1:2">
      <c r="A3823">
        <v>211.58406570946681</v>
      </c>
      <c r="B3823">
        <f t="shared" si="59"/>
        <v>1.1359325077206877E-25</v>
      </c>
    </row>
    <row r="3824" spans="1:2">
      <c r="A3824">
        <v>239.93236754875397</v>
      </c>
      <c r="B3824">
        <f t="shared" si="59"/>
        <v>2.888005861261248E-88</v>
      </c>
    </row>
    <row r="3825" spans="1:2">
      <c r="A3825">
        <v>195.44246970297536</v>
      </c>
      <c r="B3825">
        <f t="shared" si="59"/>
        <v>2.3448435627199066E-7</v>
      </c>
    </row>
    <row r="3826" spans="1:2">
      <c r="A3826">
        <v>137.33590139934677</v>
      </c>
      <c r="B3826">
        <f t="shared" si="59"/>
        <v>1.6082555182408146E-45</v>
      </c>
    </row>
    <row r="3827" spans="1:2">
      <c r="A3827">
        <v>181.8750824892777</v>
      </c>
      <c r="B3827">
        <f t="shared" si="59"/>
        <v>0.10938510964706158</v>
      </c>
    </row>
    <row r="3828" spans="1:2">
      <c r="A3828">
        <v>182.23815504796221</v>
      </c>
      <c r="B3828">
        <f t="shared" si="59"/>
        <v>0.10067604639887227</v>
      </c>
    </row>
    <row r="3829" spans="1:2">
      <c r="A3829">
        <v>224.35399205249269</v>
      </c>
      <c r="B3829">
        <f t="shared" si="59"/>
        <v>4.5538529630510201E-49</v>
      </c>
    </row>
    <row r="3830" spans="1:2">
      <c r="A3830">
        <v>129.5777910851757</v>
      </c>
      <c r="B3830">
        <f t="shared" si="59"/>
        <v>6.0551715692612221E-63</v>
      </c>
    </row>
    <row r="3831" spans="1:2">
      <c r="A3831">
        <v>188.40447455630056</v>
      </c>
      <c r="B3831">
        <f t="shared" si="59"/>
        <v>2.6274849404719497E-3</v>
      </c>
    </row>
    <row r="3832" spans="1:2">
      <c r="A3832">
        <v>92.828261585673317</v>
      </c>
      <c r="B3832">
        <f t="shared" si="59"/>
        <v>6.043086048848462E-185</v>
      </c>
    </row>
    <row r="3833" spans="1:2">
      <c r="A3833">
        <v>219.63857125199866</v>
      </c>
      <c r="B3833">
        <f t="shared" si="59"/>
        <v>1.6379928884182203E-39</v>
      </c>
    </row>
    <row r="3834" spans="1:2">
      <c r="A3834">
        <v>226.60096010411507</v>
      </c>
      <c r="B3834">
        <f t="shared" si="59"/>
        <v>5.337998236531376E-54</v>
      </c>
    </row>
    <row r="3835" spans="1:2">
      <c r="A3835">
        <v>125.7946933034691</v>
      </c>
      <c r="B3835">
        <f t="shared" si="59"/>
        <v>1.706413809993315E-72</v>
      </c>
    </row>
    <row r="3836" spans="1:2">
      <c r="A3836">
        <v>218.75785068885307</v>
      </c>
      <c r="B3836">
        <f t="shared" si="59"/>
        <v>7.5892959123455837E-38</v>
      </c>
    </row>
    <row r="3837" spans="1:2">
      <c r="A3837">
        <v>222.63093387635308</v>
      </c>
      <c r="B3837">
        <f t="shared" si="59"/>
        <v>1.8819431875162699E-45</v>
      </c>
    </row>
    <row r="3838" spans="1:2">
      <c r="A3838">
        <v>148.27405652766174</v>
      </c>
      <c r="B3838">
        <f t="shared" si="59"/>
        <v>6.8965639308125655E-26</v>
      </c>
    </row>
    <row r="3839" spans="1:2">
      <c r="A3839">
        <v>239.87798203932471</v>
      </c>
      <c r="B3839">
        <f t="shared" si="59"/>
        <v>4.1477387258368853E-88</v>
      </c>
    </row>
    <row r="3840" spans="1:2">
      <c r="A3840">
        <v>195.30366489532753</v>
      </c>
      <c r="B3840">
        <f t="shared" si="59"/>
        <v>2.9722337093805411E-7</v>
      </c>
    </row>
    <row r="3841" spans="1:2">
      <c r="A3841">
        <v>149.73823272128357</v>
      </c>
      <c r="B3841">
        <f t="shared" si="59"/>
        <v>1.0677375145947663E-23</v>
      </c>
    </row>
    <row r="3842" spans="1:2">
      <c r="A3842">
        <v>163.48390931823815</v>
      </c>
      <c r="B3842">
        <f t="shared" ref="B3842:B3905" si="60">_xlfn.NORM.DIST(A3842,180,3,FALSE)</f>
        <v>3.4855155070732025E-8</v>
      </c>
    </row>
    <row r="3843" spans="1:2">
      <c r="A3843">
        <v>152.37819115980528</v>
      </c>
      <c r="B3843">
        <f t="shared" si="60"/>
        <v>5.1926500360110018E-20</v>
      </c>
    </row>
    <row r="3844" spans="1:2">
      <c r="A3844">
        <v>119.38508850988001</v>
      </c>
      <c r="B3844">
        <f t="shared" si="60"/>
        <v>2.9882596503358827E-90</v>
      </c>
    </row>
    <row r="3845" spans="1:2">
      <c r="A3845">
        <v>211.82068326168519</v>
      </c>
      <c r="B3845">
        <f t="shared" si="60"/>
        <v>4.9360083166612502E-26</v>
      </c>
    </row>
    <row r="3846" spans="1:2">
      <c r="A3846">
        <v>191.67073605756741</v>
      </c>
      <c r="B3846">
        <f t="shared" si="60"/>
        <v>6.8782908057592992E-5</v>
      </c>
    </row>
    <row r="3847" spans="1:2">
      <c r="A3847">
        <v>181.21149810183852</v>
      </c>
      <c r="B3847">
        <f t="shared" si="60"/>
        <v>0.12256776148949493</v>
      </c>
    </row>
    <row r="3848" spans="1:2">
      <c r="A3848">
        <v>271.20160029851831</v>
      </c>
      <c r="B3848">
        <f t="shared" si="60"/>
        <v>2.7412703993078307E-202</v>
      </c>
    </row>
    <row r="3849" spans="1:2">
      <c r="A3849">
        <v>171.36209680727916</v>
      </c>
      <c r="B3849">
        <f t="shared" si="60"/>
        <v>2.1064775562148062E-3</v>
      </c>
    </row>
    <row r="3850" spans="1:2">
      <c r="A3850">
        <v>198.94911747513106</v>
      </c>
      <c r="B3850">
        <f t="shared" si="60"/>
        <v>2.8864269307106419E-10</v>
      </c>
    </row>
    <row r="3851" spans="1:2">
      <c r="A3851">
        <v>154.29270024440484</v>
      </c>
      <c r="B3851">
        <f t="shared" si="60"/>
        <v>1.5093197492481443E-17</v>
      </c>
    </row>
    <row r="3852" spans="1:2">
      <c r="A3852">
        <v>172.27105377030966</v>
      </c>
      <c r="B3852">
        <f t="shared" si="60"/>
        <v>4.8138824055866938E-3</v>
      </c>
    </row>
    <row r="3853" spans="1:2">
      <c r="A3853">
        <v>124.48665802337928</v>
      </c>
      <c r="B3853">
        <f t="shared" si="60"/>
        <v>5.8804355590057893E-76</v>
      </c>
    </row>
    <row r="3854" spans="1:2">
      <c r="A3854">
        <v>242.57255790842464</v>
      </c>
      <c r="B3854">
        <f t="shared" si="60"/>
        <v>4.5383448361593458E-96</v>
      </c>
    </row>
    <row r="3855" spans="1:2">
      <c r="A3855">
        <v>134.15788589525619</v>
      </c>
      <c r="B3855">
        <f t="shared" si="60"/>
        <v>2.6297950761851646E-52</v>
      </c>
    </row>
    <row r="3856" spans="1:2">
      <c r="A3856">
        <v>239.39106358709978</v>
      </c>
      <c r="B3856">
        <f t="shared" si="60"/>
        <v>1.0447138959163861E-86</v>
      </c>
    </row>
    <row r="3857" spans="1:2">
      <c r="A3857">
        <v>242.50634442039882</v>
      </c>
      <c r="B3857">
        <f t="shared" si="60"/>
        <v>7.1898370314236348E-96</v>
      </c>
    </row>
    <row r="3858" spans="1:2">
      <c r="A3858">
        <v>194.40410073882958</v>
      </c>
      <c r="B3858">
        <f t="shared" si="60"/>
        <v>1.3117965629063753E-6</v>
      </c>
    </row>
    <row r="3859" spans="1:2">
      <c r="A3859">
        <v>189.17271336220438</v>
      </c>
      <c r="B3859">
        <f t="shared" si="60"/>
        <v>1.2408962216330364E-3</v>
      </c>
    </row>
    <row r="3860" spans="1:2">
      <c r="A3860">
        <v>196.91957550065126</v>
      </c>
      <c r="B3860">
        <f t="shared" si="60"/>
        <v>1.6472841643725274E-8</v>
      </c>
    </row>
    <row r="3861" spans="1:2">
      <c r="A3861">
        <v>137.24162545229774</v>
      </c>
      <c r="B3861">
        <f t="shared" si="60"/>
        <v>1.0281338522163808E-45</v>
      </c>
    </row>
    <row r="3862" spans="1:2">
      <c r="A3862">
        <v>98.975563559797592</v>
      </c>
      <c r="B3862">
        <f t="shared" si="60"/>
        <v>5.3446866663262591E-160</v>
      </c>
    </row>
    <row r="3863" spans="1:2">
      <c r="A3863">
        <v>235.56981477639056</v>
      </c>
      <c r="B3863">
        <f t="shared" si="60"/>
        <v>4.1500525954558657E-76</v>
      </c>
    </row>
    <row r="3864" spans="1:2">
      <c r="A3864">
        <v>193.28281996393343</v>
      </c>
      <c r="B3864">
        <f t="shared" si="60"/>
        <v>7.3603640288958087E-6</v>
      </c>
    </row>
    <row r="3865" spans="1:2">
      <c r="A3865">
        <v>191.09475988414488</v>
      </c>
      <c r="B3865">
        <f t="shared" si="60"/>
        <v>1.425112608587191E-4</v>
      </c>
    </row>
    <row r="3866" spans="1:2">
      <c r="A3866">
        <v>176.96096324441896</v>
      </c>
      <c r="B3866">
        <f t="shared" si="60"/>
        <v>7.9607439210337902E-2</v>
      </c>
    </row>
    <row r="3867" spans="1:2">
      <c r="A3867">
        <v>169.11686816427391</v>
      </c>
      <c r="B3867">
        <f t="shared" si="60"/>
        <v>1.8453102272818076E-4</v>
      </c>
    </row>
    <row r="3868" spans="1:2">
      <c r="A3868">
        <v>239.28356813456048</v>
      </c>
      <c r="B3868">
        <f t="shared" si="60"/>
        <v>2.1222234904983117E-86</v>
      </c>
    </row>
    <row r="3869" spans="1:2">
      <c r="A3869">
        <v>227.78630909640924</v>
      </c>
      <c r="B3869">
        <f t="shared" si="60"/>
        <v>1.0664787428521433E-56</v>
      </c>
    </row>
    <row r="3870" spans="1:2">
      <c r="A3870">
        <v>268.7780242919689</v>
      </c>
      <c r="B3870">
        <f t="shared" si="60"/>
        <v>9.1667901731618192E-192</v>
      </c>
    </row>
    <row r="3871" spans="1:2">
      <c r="A3871">
        <v>134.233840071538</v>
      </c>
      <c r="B3871">
        <f t="shared" si="60"/>
        <v>3.8708077370298146E-52</v>
      </c>
    </row>
    <row r="3872" spans="1:2">
      <c r="A3872">
        <v>173.48846586144646</v>
      </c>
      <c r="B3872">
        <f t="shared" si="60"/>
        <v>1.261194817889053E-2</v>
      </c>
    </row>
    <row r="3873" spans="1:2">
      <c r="A3873">
        <v>237.99153541374835</v>
      </c>
      <c r="B3873">
        <f t="shared" si="60"/>
        <v>9.6086965888990043E-83</v>
      </c>
    </row>
    <row r="3874" spans="1:2">
      <c r="A3874">
        <v>157.91583041362173</v>
      </c>
      <c r="B3874">
        <f t="shared" si="60"/>
        <v>2.2728283746886959E-13</v>
      </c>
    </row>
    <row r="3875" spans="1:2">
      <c r="A3875">
        <v>122.14970456596348</v>
      </c>
      <c r="B3875">
        <f t="shared" si="60"/>
        <v>2.384657700490195E-82</v>
      </c>
    </row>
    <row r="3876" spans="1:2">
      <c r="A3876">
        <v>195.13644974693307</v>
      </c>
      <c r="B3876">
        <f t="shared" si="60"/>
        <v>3.9436008262219882E-7</v>
      </c>
    </row>
    <row r="3877" spans="1:2">
      <c r="A3877">
        <v>224.19477818373707</v>
      </c>
      <c r="B3877">
        <f t="shared" si="60"/>
        <v>9.9662719204000134E-49</v>
      </c>
    </row>
    <row r="3878" spans="1:2">
      <c r="A3878">
        <v>252.52058367157588</v>
      </c>
      <c r="B3878">
        <f t="shared" si="60"/>
        <v>1.7050863325205376E-128</v>
      </c>
    </row>
    <row r="3879" spans="1:2">
      <c r="A3879">
        <v>101.35321917885449</v>
      </c>
      <c r="B3879">
        <f t="shared" si="60"/>
        <v>7.7223918043345282E-151</v>
      </c>
    </row>
    <row r="3880" spans="1:2">
      <c r="A3880">
        <v>97.853529041167349</v>
      </c>
      <c r="B3880">
        <f t="shared" si="60"/>
        <v>2.0444806954189883E-164</v>
      </c>
    </row>
    <row r="3881" spans="1:2">
      <c r="A3881">
        <v>214.30960305195185</v>
      </c>
      <c r="B3881">
        <f t="shared" si="60"/>
        <v>5.2742842932007193E-30</v>
      </c>
    </row>
    <row r="3882" spans="1:2">
      <c r="A3882">
        <v>173.07912503354601</v>
      </c>
      <c r="B3882">
        <f t="shared" si="60"/>
        <v>9.292207140776566E-3</v>
      </c>
    </row>
    <row r="3883" spans="1:2">
      <c r="A3883">
        <v>115.58134974591667</v>
      </c>
      <c r="B3883">
        <f t="shared" si="60"/>
        <v>1.0011831277637988E-101</v>
      </c>
    </row>
    <row r="3884" spans="1:2">
      <c r="A3884">
        <v>112.58655194949824</v>
      </c>
      <c r="B3884">
        <f t="shared" si="60"/>
        <v>2.9835621580666758E-111</v>
      </c>
    </row>
    <row r="3885" spans="1:2">
      <c r="A3885">
        <v>122.7470174850896</v>
      </c>
      <c r="B3885">
        <f t="shared" si="60"/>
        <v>1.0870617988284532E-80</v>
      </c>
    </row>
    <row r="3886" spans="1:2">
      <c r="A3886">
        <v>226.66021595767234</v>
      </c>
      <c r="B3886">
        <f t="shared" si="60"/>
        <v>3.9268425782680505E-54</v>
      </c>
    </row>
    <row r="3887" spans="1:2">
      <c r="A3887">
        <v>163.75914174175705</v>
      </c>
      <c r="B3887">
        <f t="shared" si="60"/>
        <v>5.7516818802352019E-8</v>
      </c>
    </row>
    <row r="3888" spans="1:2">
      <c r="A3888">
        <v>146.56108692150156</v>
      </c>
      <c r="B3888">
        <f t="shared" si="60"/>
        <v>1.3976347515103644E-28</v>
      </c>
    </row>
    <row r="3889" spans="1:2">
      <c r="A3889">
        <v>142.76633510206011</v>
      </c>
      <c r="B3889">
        <f t="shared" si="60"/>
        <v>4.7290116424304422E-35</v>
      </c>
    </row>
    <row r="3890" spans="1:2">
      <c r="A3890">
        <v>130.59812817999045</v>
      </c>
      <c r="B3890">
        <f t="shared" si="60"/>
        <v>1.7362451045198551E-60</v>
      </c>
    </row>
    <row r="3891" spans="1:2">
      <c r="A3891">
        <v>116.87720916568651</v>
      </c>
      <c r="B3891">
        <f t="shared" si="60"/>
        <v>9.7319550635195156E-98</v>
      </c>
    </row>
    <row r="3892" spans="1:2">
      <c r="A3892">
        <v>187.03503815202566</v>
      </c>
      <c r="B3892">
        <f t="shared" si="60"/>
        <v>8.5050672664295432E-3</v>
      </c>
    </row>
    <row r="3893" spans="1:2">
      <c r="A3893">
        <v>167.18884967274789</v>
      </c>
      <c r="B3893">
        <f t="shared" si="60"/>
        <v>1.4583231823766561E-5</v>
      </c>
    </row>
    <row r="3894" spans="1:2">
      <c r="A3894">
        <v>222.57562068232801</v>
      </c>
      <c r="B3894">
        <f t="shared" si="60"/>
        <v>2.4452338935442306E-45</v>
      </c>
    </row>
    <row r="3895" spans="1:2">
      <c r="A3895">
        <v>225.51580104816821</v>
      </c>
      <c r="B3895">
        <f t="shared" si="60"/>
        <v>1.377820750069799E-51</v>
      </c>
    </row>
    <row r="3896" spans="1:2">
      <c r="A3896">
        <v>193.46858880424406</v>
      </c>
      <c r="B3896">
        <f t="shared" si="60"/>
        <v>5.5846497341986869E-6</v>
      </c>
    </row>
    <row r="3897" spans="1:2">
      <c r="A3897">
        <v>230.50488880442572</v>
      </c>
      <c r="B3897">
        <f t="shared" si="60"/>
        <v>3.8088279935057518E-63</v>
      </c>
    </row>
    <row r="3898" spans="1:2">
      <c r="A3898">
        <v>175.12948193114426</v>
      </c>
      <c r="B3898">
        <f t="shared" si="60"/>
        <v>3.5599035821617393E-2</v>
      </c>
    </row>
    <row r="3899" spans="1:2">
      <c r="A3899">
        <v>203.63276507821865</v>
      </c>
      <c r="B3899">
        <f t="shared" si="60"/>
        <v>4.4505442537439867E-15</v>
      </c>
    </row>
    <row r="3900" spans="1:2">
      <c r="A3900">
        <v>104.31833106820704</v>
      </c>
      <c r="B3900">
        <f t="shared" si="60"/>
        <v>8.4822235370204493E-140</v>
      </c>
    </row>
    <row r="3901" spans="1:2">
      <c r="A3901">
        <v>165.54719581989048</v>
      </c>
      <c r="B3901">
        <f t="shared" si="60"/>
        <v>1.2132687255527233E-6</v>
      </c>
    </row>
    <row r="3902" spans="1:2">
      <c r="A3902">
        <v>196.20392481527233</v>
      </c>
      <c r="B3902">
        <f t="shared" si="60"/>
        <v>6.1476162115553207E-8</v>
      </c>
    </row>
    <row r="3903" spans="1:2">
      <c r="A3903">
        <v>228.54190819969517</v>
      </c>
      <c r="B3903">
        <f t="shared" si="60"/>
        <v>1.8699146955422585E-58</v>
      </c>
    </row>
    <row r="3904" spans="1:2">
      <c r="A3904">
        <v>177.72670889797155</v>
      </c>
      <c r="B3904">
        <f t="shared" si="60"/>
        <v>9.9793349625511174E-2</v>
      </c>
    </row>
    <row r="3905" spans="1:2">
      <c r="A3905">
        <v>137.21391087499796</v>
      </c>
      <c r="B3905">
        <f t="shared" si="60"/>
        <v>9.0125473386525989E-46</v>
      </c>
    </row>
    <row r="3906" spans="1:2">
      <c r="A3906">
        <v>108.36894989522989</v>
      </c>
      <c r="B3906">
        <f t="shared" ref="B3906:B3969" si="61">_xlfn.NORM.DIST(A3906,180,3,FALSE)</f>
        <v>2.1162010388220964E-125</v>
      </c>
    </row>
    <row r="3907" spans="1:2">
      <c r="A3907">
        <v>198.19873659769655</v>
      </c>
      <c r="B3907">
        <f t="shared" si="61"/>
        <v>1.3580469268424174E-9</v>
      </c>
    </row>
    <row r="3908" spans="1:2">
      <c r="A3908">
        <v>271.00910574488807</v>
      </c>
      <c r="B3908">
        <f t="shared" si="61"/>
        <v>1.9240330112217397E-201</v>
      </c>
    </row>
    <row r="3909" spans="1:2">
      <c r="A3909">
        <v>208.07011242111912</v>
      </c>
      <c r="B3909">
        <f t="shared" si="61"/>
        <v>1.2971828217093879E-20</v>
      </c>
    </row>
    <row r="3910" spans="1:2">
      <c r="A3910">
        <v>201.10691184498137</v>
      </c>
      <c r="B3910">
        <f t="shared" si="61"/>
        <v>2.3711482097420177E-12</v>
      </c>
    </row>
    <row r="3911" spans="1:2">
      <c r="A3911">
        <v>209.38232228189008</v>
      </c>
      <c r="B3911">
        <f t="shared" si="61"/>
        <v>1.968065489540808E-22</v>
      </c>
    </row>
    <row r="3912" spans="1:2">
      <c r="A3912">
        <v>236.24574896501144</v>
      </c>
      <c r="B3912">
        <f t="shared" si="61"/>
        <v>6.2301748385621508E-78</v>
      </c>
    </row>
    <row r="3913" spans="1:2">
      <c r="A3913">
        <v>223.66889697848819</v>
      </c>
      <c r="B3913">
        <f t="shared" si="61"/>
        <v>1.2982644895661099E-47</v>
      </c>
    </row>
    <row r="3914" spans="1:2">
      <c r="A3914">
        <v>157.87298298135283</v>
      </c>
      <c r="B3914">
        <f t="shared" si="61"/>
        <v>2.0457902739104749E-13</v>
      </c>
    </row>
    <row r="3915" spans="1:2">
      <c r="A3915">
        <v>214.0605197379773</v>
      </c>
      <c r="B3915">
        <f t="shared" si="61"/>
        <v>1.3584726966978724E-29</v>
      </c>
    </row>
    <row r="3916" spans="1:2">
      <c r="A3916">
        <v>242.73026428971207</v>
      </c>
      <c r="B3916">
        <f t="shared" si="61"/>
        <v>1.5139558635565714E-96</v>
      </c>
    </row>
    <row r="3917" spans="1:2">
      <c r="A3917">
        <v>195.91698037373135</v>
      </c>
      <c r="B3917">
        <f t="shared" si="61"/>
        <v>1.0258588357780995E-7</v>
      </c>
    </row>
    <row r="3918" spans="1:2">
      <c r="A3918">
        <v>174.56086925420095</v>
      </c>
      <c r="B3918">
        <f t="shared" si="61"/>
        <v>2.5703854009445554E-2</v>
      </c>
    </row>
    <row r="3919" spans="1:2">
      <c r="A3919">
        <v>228.0532503388531</v>
      </c>
      <c r="B3919">
        <f t="shared" si="61"/>
        <v>2.5744608622653324E-57</v>
      </c>
    </row>
    <row r="3920" spans="1:2">
      <c r="A3920">
        <v>206.21358362375759</v>
      </c>
      <c r="B3920">
        <f t="shared" si="61"/>
        <v>3.5038823885191286E-18</v>
      </c>
    </row>
    <row r="3921" spans="1:2">
      <c r="A3921">
        <v>233.26057589627453</v>
      </c>
      <c r="B3921">
        <f t="shared" si="61"/>
        <v>4.8046078245287658E-70</v>
      </c>
    </row>
    <row r="3922" spans="1:2">
      <c r="A3922">
        <v>180.49747086450225</v>
      </c>
      <c r="B3922">
        <f t="shared" si="61"/>
        <v>0.1311649537980849</v>
      </c>
    </row>
    <row r="3923" spans="1:2">
      <c r="A3923">
        <v>175.31368530369946</v>
      </c>
      <c r="B3923">
        <f t="shared" si="61"/>
        <v>3.9256561401952862E-2</v>
      </c>
    </row>
    <row r="3924" spans="1:2">
      <c r="A3924">
        <v>183.18369757223991</v>
      </c>
      <c r="B3924">
        <f t="shared" si="61"/>
        <v>7.5724156815412863E-2</v>
      </c>
    </row>
    <row r="3925" spans="1:2">
      <c r="A3925">
        <v>268.99162367015379</v>
      </c>
      <c r="B3925">
        <f t="shared" si="61"/>
        <v>1.1118887819954815E-192</v>
      </c>
    </row>
    <row r="3926" spans="1:2">
      <c r="A3926">
        <v>286.27740266500041</v>
      </c>
      <c r="B3926">
        <f t="shared" si="61"/>
        <v>4.0433775445287299E-274</v>
      </c>
    </row>
    <row r="3927" spans="1:2">
      <c r="A3927">
        <v>242.3083997197682</v>
      </c>
      <c r="B3927">
        <f t="shared" si="61"/>
        <v>2.8367588310207597E-95</v>
      </c>
    </row>
    <row r="3928" spans="1:2">
      <c r="A3928">
        <v>243.62084150168812</v>
      </c>
      <c r="B3928">
        <f t="shared" si="61"/>
        <v>2.9184986050947175E-99</v>
      </c>
    </row>
    <row r="3929" spans="1:2">
      <c r="A3929">
        <v>145.96383198266267</v>
      </c>
      <c r="B3929">
        <f t="shared" si="61"/>
        <v>1.4895696413537947E-29</v>
      </c>
    </row>
    <row r="3930" spans="1:2">
      <c r="A3930">
        <v>242.62230499487487</v>
      </c>
      <c r="B3930">
        <f t="shared" si="61"/>
        <v>3.2109214308128836E-96</v>
      </c>
    </row>
    <row r="3931" spans="1:2">
      <c r="A3931">
        <v>231.17827186040813</v>
      </c>
      <c r="B3931">
        <f t="shared" si="61"/>
        <v>8.4867609216092482E-65</v>
      </c>
    </row>
    <row r="3932" spans="1:2">
      <c r="A3932">
        <v>238.05125510960352</v>
      </c>
      <c r="B3932">
        <f t="shared" si="61"/>
        <v>6.5382291208474431E-83</v>
      </c>
    </row>
    <row r="3933" spans="1:2">
      <c r="A3933">
        <v>131.66021108161658</v>
      </c>
      <c r="B3933">
        <f t="shared" si="61"/>
        <v>5.5498048033216559E-58</v>
      </c>
    </row>
    <row r="3934" spans="1:2">
      <c r="A3934">
        <v>174.76484390470432</v>
      </c>
      <c r="B3934">
        <f t="shared" si="61"/>
        <v>2.9008855931751863E-2</v>
      </c>
    </row>
    <row r="3935" spans="1:2">
      <c r="A3935">
        <v>177.05866002841503</v>
      </c>
      <c r="B3935">
        <f t="shared" si="61"/>
        <v>8.2233818383125087E-2</v>
      </c>
    </row>
    <row r="3936" spans="1:2">
      <c r="A3936">
        <v>281.72618203796446</v>
      </c>
      <c r="B3936">
        <f t="shared" si="61"/>
        <v>2.8022212530729227E-251</v>
      </c>
    </row>
    <row r="3937" spans="1:2">
      <c r="A3937">
        <v>211.5604097522737</v>
      </c>
      <c r="B3937">
        <f t="shared" si="61"/>
        <v>1.2342205398583248E-25</v>
      </c>
    </row>
    <row r="3938" spans="1:2">
      <c r="A3938">
        <v>174.34895130434597</v>
      </c>
      <c r="B3938">
        <f t="shared" si="61"/>
        <v>2.2557640332345818E-2</v>
      </c>
    </row>
    <row r="3939" spans="1:2">
      <c r="A3939">
        <v>187.2950797402882</v>
      </c>
      <c r="B3939">
        <f t="shared" si="61"/>
        <v>6.9146229271500022E-3</v>
      </c>
    </row>
    <row r="3940" spans="1:2">
      <c r="A3940">
        <v>140.00693727182806</v>
      </c>
      <c r="B3940">
        <f t="shared" si="61"/>
        <v>3.4136894432679319E-40</v>
      </c>
    </row>
    <row r="3941" spans="1:2">
      <c r="A3941">
        <v>180.96566168394929</v>
      </c>
      <c r="B3941">
        <f t="shared" si="61"/>
        <v>0.12626700641236643</v>
      </c>
    </row>
    <row r="3942" spans="1:2">
      <c r="A3942">
        <v>233.23367304299609</v>
      </c>
      <c r="B3942">
        <f t="shared" si="61"/>
        <v>5.6335626558167406E-70</v>
      </c>
    </row>
    <row r="3943" spans="1:2">
      <c r="A3943">
        <v>191.17071406042669</v>
      </c>
      <c r="B3943">
        <f t="shared" si="61"/>
        <v>1.2973162893859135E-4</v>
      </c>
    </row>
    <row r="3944" spans="1:2">
      <c r="A3944">
        <v>156.30635562018142</v>
      </c>
      <c r="B3944">
        <f t="shared" si="61"/>
        <v>3.7922510804880444E-15</v>
      </c>
    </row>
    <row r="3945" spans="1:2">
      <c r="A3945">
        <v>106.35738180979388</v>
      </c>
      <c r="B3945">
        <f t="shared" si="61"/>
        <v>1.882943485481435E-132</v>
      </c>
    </row>
    <row r="3946" spans="1:2">
      <c r="A3946">
        <v>120.09094052671571</v>
      </c>
      <c r="B3946">
        <f t="shared" si="61"/>
        <v>3.3728162750541693E-88</v>
      </c>
    </row>
    <row r="3947" spans="1:2">
      <c r="A3947">
        <v>91.239833636500407</v>
      </c>
      <c r="B3947">
        <f t="shared" si="61"/>
        <v>1.093232607751544E-191</v>
      </c>
    </row>
    <row r="3948" spans="1:2">
      <c r="A3948">
        <v>204.17273549326637</v>
      </c>
      <c r="B3948">
        <f t="shared" si="61"/>
        <v>1.0607115423488832E-15</v>
      </c>
    </row>
    <row r="3949" spans="1:2">
      <c r="A3949">
        <v>155.24508444257663</v>
      </c>
      <c r="B3949">
        <f t="shared" si="61"/>
        <v>2.1793824148945256E-16</v>
      </c>
    </row>
    <row r="3950" spans="1:2">
      <c r="A3950">
        <v>264.76532457279973</v>
      </c>
      <c r="B3950">
        <f t="shared" si="61"/>
        <v>5.8082017379444296E-175</v>
      </c>
    </row>
    <row r="3951" spans="1:2">
      <c r="A3951">
        <v>159.51208570157178</v>
      </c>
      <c r="B3951">
        <f t="shared" si="61"/>
        <v>9.9122215881999835E-12</v>
      </c>
    </row>
    <row r="3952" spans="1:2">
      <c r="A3952">
        <v>88.894878899445757</v>
      </c>
      <c r="B3952">
        <f t="shared" si="61"/>
        <v>7.2832512725856329E-202</v>
      </c>
    </row>
    <row r="3953" spans="1:2">
      <c r="A3953">
        <v>177.81646238261601</v>
      </c>
      <c r="B3953">
        <f t="shared" si="61"/>
        <v>0.10203589366713592</v>
      </c>
    </row>
    <row r="3954" spans="1:2">
      <c r="A3954">
        <v>202.01557890657568</v>
      </c>
      <c r="B3954">
        <f t="shared" si="61"/>
        <v>2.68873613003525E-13</v>
      </c>
    </row>
    <row r="3955" spans="1:2">
      <c r="A3955">
        <v>215.72200284907012</v>
      </c>
      <c r="B3955">
        <f t="shared" si="61"/>
        <v>2.1659678167844108E-32</v>
      </c>
    </row>
    <row r="3956" spans="1:2">
      <c r="A3956">
        <v>170.87088781379862</v>
      </c>
      <c r="B3956">
        <f t="shared" si="61"/>
        <v>1.2971456053357388E-3</v>
      </c>
    </row>
    <row r="3957" spans="1:2">
      <c r="A3957">
        <v>174.89819856535178</v>
      </c>
      <c r="B3957">
        <f t="shared" si="61"/>
        <v>3.1317700968762033E-2</v>
      </c>
    </row>
    <row r="3958" spans="1:2">
      <c r="A3958">
        <v>116.42994922993239</v>
      </c>
      <c r="B3958">
        <f t="shared" si="61"/>
        <v>4.1785520143933211E-99</v>
      </c>
    </row>
    <row r="3959" spans="1:2">
      <c r="A3959">
        <v>230.05461389373522</v>
      </c>
      <c r="B3959">
        <f t="shared" si="61"/>
        <v>4.7126945220864291E-62</v>
      </c>
    </row>
    <row r="3960" spans="1:2">
      <c r="A3960">
        <v>176.69123894818767</v>
      </c>
      <c r="B3960">
        <f t="shared" si="61"/>
        <v>7.2384182894863883E-2</v>
      </c>
    </row>
    <row r="3961" spans="1:2">
      <c r="A3961">
        <v>104.49389537796378</v>
      </c>
      <c r="B3961">
        <f t="shared" si="61"/>
        <v>3.7062051496559152E-139</v>
      </c>
    </row>
    <row r="3962" spans="1:2">
      <c r="A3962">
        <v>150.41022425037227</v>
      </c>
      <c r="B3962">
        <f t="shared" si="61"/>
        <v>9.9738969715150936E-23</v>
      </c>
    </row>
    <row r="3963" spans="1:2">
      <c r="A3963">
        <v>192.57777967111906</v>
      </c>
      <c r="B3963">
        <f t="shared" si="61"/>
        <v>2.0267948899239929E-5</v>
      </c>
    </row>
    <row r="3964" spans="1:2">
      <c r="A3964">
        <v>175.66226279057446</v>
      </c>
      <c r="B3964">
        <f t="shared" si="61"/>
        <v>4.6752751907305011E-2</v>
      </c>
    </row>
    <row r="3965" spans="1:2">
      <c r="A3965">
        <v>242.89678367465967</v>
      </c>
      <c r="B3965">
        <f t="shared" si="61"/>
        <v>4.7356813306719935E-97</v>
      </c>
    </row>
    <row r="3966" spans="1:2">
      <c r="A3966">
        <v>188.25819029159902</v>
      </c>
      <c r="B3966">
        <f t="shared" si="61"/>
        <v>3.0085040537056401E-3</v>
      </c>
    </row>
    <row r="3967" spans="1:2">
      <c r="A3967">
        <v>105.55168773833429</v>
      </c>
      <c r="B3967">
        <f t="shared" si="61"/>
        <v>2.4891111986139723E-135</v>
      </c>
    </row>
    <row r="3968" spans="1:2">
      <c r="A3968">
        <v>160.30050164743443</v>
      </c>
      <c r="B3968">
        <f t="shared" si="61"/>
        <v>5.762824286310175E-11</v>
      </c>
    </row>
    <row r="3969" spans="1:2">
      <c r="A3969">
        <v>175.79144287054078</v>
      </c>
      <c r="B3969">
        <f t="shared" si="61"/>
        <v>4.9710046821671849E-2</v>
      </c>
    </row>
    <row r="3970" spans="1:2">
      <c r="A3970">
        <v>207.65340809673944</v>
      </c>
      <c r="B3970">
        <f t="shared" ref="B3970:B4033" si="62">_xlfn.NORM.DIST(A3970,180,3,FALSE)</f>
        <v>4.7124490449024923E-20</v>
      </c>
    </row>
    <row r="3971" spans="1:2">
      <c r="A3971">
        <v>165.99741275029373</v>
      </c>
      <c r="B3971">
        <f t="shared" si="62"/>
        <v>2.4720452999925442E-6</v>
      </c>
    </row>
    <row r="3972" spans="1:2">
      <c r="A3972">
        <v>113.07868862757459</v>
      </c>
      <c r="B3972">
        <f t="shared" si="62"/>
        <v>1.174431907295169E-109</v>
      </c>
    </row>
    <row r="3973" spans="1:2">
      <c r="A3973">
        <v>153.46532154551824</v>
      </c>
      <c r="B3973">
        <f t="shared" si="62"/>
        <v>1.3674071694995167E-18</v>
      </c>
    </row>
    <row r="3974" spans="1:2">
      <c r="A3974">
        <v>173.51594851759728</v>
      </c>
      <c r="B3974">
        <f t="shared" si="62"/>
        <v>1.2864691657028148E-2</v>
      </c>
    </row>
    <row r="3975" spans="1:2">
      <c r="A3975">
        <v>99.952879281481728</v>
      </c>
      <c r="B3975">
        <f t="shared" si="62"/>
        <v>3.3574909196645032E-156</v>
      </c>
    </row>
    <row r="3976" spans="1:2">
      <c r="A3976">
        <v>180.32573325370322</v>
      </c>
      <c r="B3976">
        <f t="shared" si="62"/>
        <v>0.13219920226268647</v>
      </c>
    </row>
    <row r="3977" spans="1:2">
      <c r="A3977">
        <v>188.92305024535744</v>
      </c>
      <c r="B3977">
        <f t="shared" si="62"/>
        <v>1.5949226704734571E-3</v>
      </c>
    </row>
    <row r="3978" spans="1:2">
      <c r="A3978">
        <v>85.872018644004129</v>
      </c>
      <c r="B3978">
        <f t="shared" si="62"/>
        <v>2.2518478892366425E-215</v>
      </c>
    </row>
    <row r="3979" spans="1:2">
      <c r="A3979">
        <v>188.18310581962578</v>
      </c>
      <c r="B3979">
        <f t="shared" si="62"/>
        <v>3.2220748671166299E-3</v>
      </c>
    </row>
    <row r="3980" spans="1:2">
      <c r="A3980">
        <v>279.07254025165457</v>
      </c>
      <c r="B3980">
        <f t="shared" si="62"/>
        <v>2.0126780617432688E-238</v>
      </c>
    </row>
    <row r="3981" spans="1:2">
      <c r="A3981">
        <v>257.67456736473832</v>
      </c>
      <c r="B3981">
        <f t="shared" si="62"/>
        <v>3.585831305771857E-147</v>
      </c>
    </row>
    <row r="3982" spans="1:2">
      <c r="A3982">
        <v>161.36820863692265</v>
      </c>
      <c r="B3982">
        <f t="shared" si="62"/>
        <v>5.5987413201605716E-10</v>
      </c>
    </row>
    <row r="3983" spans="1:2">
      <c r="A3983">
        <v>63.647014939924702</v>
      </c>
      <c r="B3983">
        <f t="shared" si="62"/>
        <v>0</v>
      </c>
    </row>
    <row r="3984" spans="1:2">
      <c r="A3984">
        <v>149.11714788438985</v>
      </c>
      <c r="B3984">
        <f t="shared" si="62"/>
        <v>1.294791239255467E-24</v>
      </c>
    </row>
    <row r="3985" spans="1:2">
      <c r="A3985">
        <v>166.12299805245129</v>
      </c>
      <c r="B3985">
        <f t="shared" si="62"/>
        <v>3.0028465164807654E-6</v>
      </c>
    </row>
    <row r="3986" spans="1:2">
      <c r="A3986">
        <v>116.10641922714422</v>
      </c>
      <c r="B3986">
        <f t="shared" si="62"/>
        <v>4.2271698418302556E-100</v>
      </c>
    </row>
    <row r="3987" spans="1:2">
      <c r="A3987">
        <v>243.61249234032584</v>
      </c>
      <c r="B3987">
        <f t="shared" si="62"/>
        <v>3.0959212199404224E-99</v>
      </c>
    </row>
    <row r="3988" spans="1:2">
      <c r="A3988">
        <v>225.19714138950803</v>
      </c>
      <c r="B3988">
        <f t="shared" si="62"/>
        <v>6.8649092627233233E-51</v>
      </c>
    </row>
    <row r="3989" spans="1:2">
      <c r="A3989">
        <v>182.21867367145023</v>
      </c>
      <c r="B3989">
        <f t="shared" si="62"/>
        <v>0.10116284249627887</v>
      </c>
    </row>
    <row r="3990" spans="1:2">
      <c r="A3990">
        <v>190.20157355924312</v>
      </c>
      <c r="B3990">
        <f t="shared" si="62"/>
        <v>4.1000781946765269E-4</v>
      </c>
    </row>
    <row r="3991" spans="1:2">
      <c r="A3991">
        <v>204.93940883141477</v>
      </c>
      <c r="B3991">
        <f t="shared" si="62"/>
        <v>1.3095627264609782E-16</v>
      </c>
    </row>
    <row r="3992" spans="1:2">
      <c r="A3992">
        <v>180.42719875636976</v>
      </c>
      <c r="B3992">
        <f t="shared" si="62"/>
        <v>0.13163930389809175</v>
      </c>
    </row>
    <row r="3993" spans="1:2">
      <c r="A3993">
        <v>102.7702573989518</v>
      </c>
      <c r="B3993">
        <f t="shared" si="62"/>
        <v>1.6485413589162227E-145</v>
      </c>
    </row>
    <row r="3994" spans="1:2">
      <c r="A3994">
        <v>187.68946165408124</v>
      </c>
      <c r="B3994">
        <f t="shared" si="62"/>
        <v>4.9794803529707322E-3</v>
      </c>
    </row>
    <row r="3995" spans="1:2">
      <c r="A3995">
        <v>169.17670382070355</v>
      </c>
      <c r="B3995">
        <f t="shared" si="62"/>
        <v>1.9833830231857143E-4</v>
      </c>
    </row>
    <row r="3996" spans="1:2">
      <c r="A3996">
        <v>204.43057383061387</v>
      </c>
      <c r="B3996">
        <f t="shared" si="62"/>
        <v>5.287333886043463E-16</v>
      </c>
    </row>
    <row r="3997" spans="1:2">
      <c r="A3997">
        <v>152.46852444732212</v>
      </c>
      <c r="B3997">
        <f t="shared" si="62"/>
        <v>6.8485147901041377E-20</v>
      </c>
    </row>
    <row r="3998" spans="1:2">
      <c r="A3998">
        <v>263.07345979119418</v>
      </c>
      <c r="B3998">
        <f t="shared" si="62"/>
        <v>4.123738947685723E-168</v>
      </c>
    </row>
    <row r="3999" spans="1:2">
      <c r="A3999">
        <v>230.88860234536696</v>
      </c>
      <c r="B3999">
        <f t="shared" si="62"/>
        <v>4.3861817719409393E-64</v>
      </c>
    </row>
    <row r="4000" spans="1:2">
      <c r="A4000">
        <v>131.90419213031419</v>
      </c>
      <c r="B4000">
        <f t="shared" si="62"/>
        <v>2.050972808116206E-57</v>
      </c>
    </row>
    <row r="4001" spans="1:2">
      <c r="A4001">
        <v>258.74952189013129</v>
      </c>
      <c r="B4001">
        <f t="shared" si="62"/>
        <v>3.1447414247284139E-151</v>
      </c>
    </row>
    <row r="4002" spans="1:2">
      <c r="A4002">
        <v>177.89850448905781</v>
      </c>
      <c r="B4002">
        <f t="shared" si="62"/>
        <v>0.10404831726119379</v>
      </c>
    </row>
    <row r="4003" spans="1:2">
      <c r="A4003">
        <v>171.84455077738676</v>
      </c>
      <c r="B4003">
        <f t="shared" si="62"/>
        <v>3.3039850959627956E-3</v>
      </c>
    </row>
    <row r="4004" spans="1:2">
      <c r="A4004">
        <v>276.61556759965606</v>
      </c>
      <c r="B4004">
        <f t="shared" si="62"/>
        <v>8.0217739450033766E-227</v>
      </c>
    </row>
    <row r="4005" spans="1:2">
      <c r="A4005">
        <v>140.76126080879476</v>
      </c>
      <c r="B4005">
        <f t="shared" si="62"/>
        <v>9.4457494146684269E-39</v>
      </c>
    </row>
    <row r="4006" spans="1:2">
      <c r="A4006">
        <v>155.18362533810432</v>
      </c>
      <c r="B4006">
        <f t="shared" si="62"/>
        <v>1.8400368351059621E-16</v>
      </c>
    </row>
    <row r="4007" spans="1:2">
      <c r="A4007">
        <v>223.60697403171798</v>
      </c>
      <c r="B4007">
        <f t="shared" si="62"/>
        <v>1.7529001567766074E-47</v>
      </c>
    </row>
    <row r="4008" spans="1:2">
      <c r="A4008">
        <v>199.07041223603301</v>
      </c>
      <c r="B4008">
        <f t="shared" si="62"/>
        <v>2.2340611232417962E-10</v>
      </c>
    </row>
    <row r="4009" spans="1:2">
      <c r="A4009">
        <v>228.57263775193132</v>
      </c>
      <c r="B4009">
        <f t="shared" si="62"/>
        <v>1.5842310019413052E-58</v>
      </c>
    </row>
    <row r="4010" spans="1:2">
      <c r="A4010">
        <v>206.55253638295108</v>
      </c>
      <c r="B4010">
        <f t="shared" si="62"/>
        <v>1.2972519791464517E-18</v>
      </c>
    </row>
    <row r="4011" spans="1:2">
      <c r="A4011">
        <v>203.69364437981858</v>
      </c>
      <c r="B4011">
        <f t="shared" si="62"/>
        <v>3.7922510804880444E-15</v>
      </c>
    </row>
    <row r="4012" spans="1:2">
      <c r="A4012">
        <v>254.58444997610059</v>
      </c>
      <c r="B4012">
        <f t="shared" si="62"/>
        <v>8.0634802535748364E-136</v>
      </c>
    </row>
    <row r="4013" spans="1:2">
      <c r="A4013">
        <v>146.02714645632659</v>
      </c>
      <c r="B4013">
        <f t="shared" si="62"/>
        <v>1.8921372147036705E-29</v>
      </c>
    </row>
    <row r="4014" spans="1:2">
      <c r="A4014">
        <v>197.70891913110972</v>
      </c>
      <c r="B4014">
        <f t="shared" si="62"/>
        <v>3.6080578566550314E-9</v>
      </c>
    </row>
    <row r="4015" spans="1:2">
      <c r="A4015">
        <v>136.23531958699459</v>
      </c>
      <c r="B4015">
        <f t="shared" si="62"/>
        <v>8.1527312554562798E-48</v>
      </c>
    </row>
    <row r="4016" spans="1:2">
      <c r="A4016">
        <v>186.81453911965946</v>
      </c>
      <c r="B4016">
        <f t="shared" si="62"/>
        <v>1.0077636005981007E-2</v>
      </c>
    </row>
    <row r="4017" spans="1:2">
      <c r="A4017">
        <v>164.34909116440394</v>
      </c>
      <c r="B4017">
        <f t="shared" si="62"/>
        <v>1.6358439744996156E-7</v>
      </c>
    </row>
    <row r="4018" spans="1:2">
      <c r="A4018">
        <v>203.00472260685638</v>
      </c>
      <c r="B4018">
        <f t="shared" si="62"/>
        <v>2.2652417087244779E-14</v>
      </c>
    </row>
    <row r="4019" spans="1:2">
      <c r="A4019">
        <v>186.83819507685257</v>
      </c>
      <c r="B4019">
        <f t="shared" si="62"/>
        <v>9.8984286044158324E-3</v>
      </c>
    </row>
    <row r="4020" spans="1:2">
      <c r="A4020">
        <v>238.96270522498526</v>
      </c>
      <c r="B4020">
        <f t="shared" si="62"/>
        <v>1.74665737682238E-85</v>
      </c>
    </row>
    <row r="4021" spans="1:2">
      <c r="A4021">
        <v>218.8307898901985</v>
      </c>
      <c r="B4021">
        <f t="shared" si="62"/>
        <v>5.5418914029695113E-38</v>
      </c>
    </row>
    <row r="4022" spans="1:2">
      <c r="A4022">
        <v>208.67583248189476</v>
      </c>
      <c r="B4022">
        <f t="shared" si="62"/>
        <v>1.9217104659415317E-21</v>
      </c>
    </row>
    <row r="4023" spans="1:2">
      <c r="A4023">
        <v>214.92361429380253</v>
      </c>
      <c r="B4023">
        <f t="shared" si="62"/>
        <v>4.97170517715365E-31</v>
      </c>
    </row>
    <row r="4024" spans="1:2">
      <c r="A4024">
        <v>152.70293874862546</v>
      </c>
      <c r="B4024">
        <f t="shared" si="62"/>
        <v>1.3986110952763247E-19</v>
      </c>
    </row>
    <row r="4025" spans="1:2">
      <c r="A4025">
        <v>185.76097932025732</v>
      </c>
      <c r="B4025">
        <f t="shared" si="62"/>
        <v>2.1038995384890135E-2</v>
      </c>
    </row>
    <row r="4026" spans="1:2">
      <c r="A4026">
        <v>100.5359290499473</v>
      </c>
      <c r="B4026">
        <f t="shared" si="62"/>
        <v>5.887638934409396E-154</v>
      </c>
    </row>
    <row r="4027" spans="1:2">
      <c r="A4027">
        <v>186.55090275358816</v>
      </c>
      <c r="B4027">
        <f t="shared" si="62"/>
        <v>1.2256730143691084E-2</v>
      </c>
    </row>
    <row r="4028" spans="1:2">
      <c r="A4028">
        <v>71.502648097230121</v>
      </c>
      <c r="B4028">
        <f t="shared" si="62"/>
        <v>1.2677398714073035E-285</v>
      </c>
    </row>
    <row r="4029" spans="1:2">
      <c r="A4029">
        <v>129.36117673205445</v>
      </c>
      <c r="B4029">
        <f t="shared" si="62"/>
        <v>1.7945082677206185E-63</v>
      </c>
    </row>
    <row r="4030" spans="1:2">
      <c r="A4030">
        <v>183.2462003218825</v>
      </c>
      <c r="B4030">
        <f t="shared" si="62"/>
        <v>7.4052196706619569E-2</v>
      </c>
    </row>
    <row r="4031" spans="1:2">
      <c r="A4031">
        <v>151.75722228348604</v>
      </c>
      <c r="B4031">
        <f t="shared" si="62"/>
        <v>7.557932114739587E-21</v>
      </c>
    </row>
    <row r="4032" spans="1:2">
      <c r="A4032">
        <v>132.39493728149682</v>
      </c>
      <c r="B4032">
        <f t="shared" si="62"/>
        <v>2.7867645144366146E-56</v>
      </c>
    </row>
    <row r="4033" spans="1:2">
      <c r="A4033">
        <v>138.93696905113757</v>
      </c>
      <c r="B4033">
        <f t="shared" si="62"/>
        <v>2.758735683343989E-42</v>
      </c>
    </row>
    <row r="4034" spans="1:2">
      <c r="A4034">
        <v>232.18875230639242</v>
      </c>
      <c r="B4034">
        <f t="shared" ref="B4034:B4097" si="63">_xlfn.NORM.DIST(A4034,180,3,FALSE)</f>
        <v>2.5622352019098863E-67</v>
      </c>
    </row>
    <row r="4035" spans="1:2">
      <c r="A4035">
        <v>216.73126570902241</v>
      </c>
      <c r="B4035">
        <f t="shared" si="63"/>
        <v>3.7268791566535591E-34</v>
      </c>
    </row>
    <row r="4036" spans="1:2">
      <c r="A4036">
        <v>238.54605888089282</v>
      </c>
      <c r="B4036">
        <f t="shared" si="63"/>
        <v>2.6514228147222396E-84</v>
      </c>
    </row>
    <row r="4037" spans="1:2">
      <c r="A4037">
        <v>170.62499341562216</v>
      </c>
      <c r="B4037">
        <f t="shared" si="63"/>
        <v>1.0074124354733395E-3</v>
      </c>
    </row>
    <row r="4038" spans="1:2">
      <c r="A4038">
        <v>138.72615272674011</v>
      </c>
      <c r="B4038">
        <f t="shared" si="63"/>
        <v>1.0517353217983723E-42</v>
      </c>
    </row>
    <row r="4039" spans="1:2">
      <c r="A4039">
        <v>218.58622903862852</v>
      </c>
      <c r="B4039">
        <f t="shared" si="63"/>
        <v>1.5866004587815009E-37</v>
      </c>
    </row>
    <row r="4040" spans="1:2">
      <c r="A4040">
        <v>125.71224533501663</v>
      </c>
      <c r="B4040">
        <f t="shared" si="63"/>
        <v>1.0381577323788152E-72</v>
      </c>
    </row>
    <row r="4041" spans="1:2">
      <c r="A4041">
        <v>253.86456672975328</v>
      </c>
      <c r="B4041">
        <f t="shared" si="63"/>
        <v>3.0544140041255001E-133</v>
      </c>
    </row>
    <row r="4042" spans="1:2">
      <c r="A4042">
        <v>128.00188687804621</v>
      </c>
      <c r="B4042">
        <f t="shared" si="63"/>
        <v>7.7239813557511194E-67</v>
      </c>
    </row>
    <row r="4043" spans="1:2">
      <c r="A4043">
        <v>183.85632688448823</v>
      </c>
      <c r="B4043">
        <f t="shared" si="63"/>
        <v>5.8208041217419237E-2</v>
      </c>
    </row>
    <row r="4044" spans="1:2">
      <c r="A4044">
        <v>162.19576127667096</v>
      </c>
      <c r="B4044">
        <f t="shared" si="63"/>
        <v>2.9895071525429872E-9</v>
      </c>
    </row>
    <row r="4045" spans="1:2">
      <c r="A4045">
        <v>99.630508884438314</v>
      </c>
      <c r="B4045">
        <f t="shared" si="63"/>
        <v>1.8980045583408082E-157</v>
      </c>
    </row>
    <row r="4046" spans="1:2">
      <c r="A4046">
        <v>200.23865704359196</v>
      </c>
      <c r="B4046">
        <f t="shared" si="63"/>
        <v>1.7422017816645373E-11</v>
      </c>
    </row>
    <row r="4047" spans="1:2">
      <c r="A4047">
        <v>185.63927869734471</v>
      </c>
      <c r="B4047">
        <f t="shared" si="63"/>
        <v>2.2724791032590522E-2</v>
      </c>
    </row>
    <row r="4048" spans="1:2">
      <c r="A4048">
        <v>134.48419895183179</v>
      </c>
      <c r="B4048">
        <f t="shared" si="63"/>
        <v>1.377820750069799E-51</v>
      </c>
    </row>
    <row r="4049" spans="1:2">
      <c r="A4049">
        <v>218.0842357117217</v>
      </c>
      <c r="B4049">
        <f t="shared" si="63"/>
        <v>1.3461305353109162E-36</v>
      </c>
    </row>
    <row r="4050" spans="1:2">
      <c r="A4050">
        <v>197.68410356817185</v>
      </c>
      <c r="B4050">
        <f t="shared" si="63"/>
        <v>3.7884764984266903E-9</v>
      </c>
    </row>
    <row r="4051" spans="1:2">
      <c r="A4051">
        <v>137.19732851284789</v>
      </c>
      <c r="B4051">
        <f t="shared" si="63"/>
        <v>8.3292195882516461E-46</v>
      </c>
    </row>
    <row r="4052" spans="1:2">
      <c r="A4052">
        <v>177.23445625932072</v>
      </c>
      <c r="B4052">
        <f t="shared" si="63"/>
        <v>8.6947341843648648E-2</v>
      </c>
    </row>
    <row r="4053" spans="1:2">
      <c r="A4053">
        <v>250.1447834217106</v>
      </c>
      <c r="B4053">
        <f t="shared" si="63"/>
        <v>2.5681358008349764E-120</v>
      </c>
    </row>
    <row r="4054" spans="1:2">
      <c r="A4054">
        <v>210.72827666983358</v>
      </c>
      <c r="B4054">
        <f t="shared" si="63"/>
        <v>2.1977554096943463E-24</v>
      </c>
    </row>
    <row r="4055" spans="1:2">
      <c r="A4055">
        <v>196.48733245929179</v>
      </c>
      <c r="B4055">
        <f t="shared" si="63"/>
        <v>3.6742345744147084E-8</v>
      </c>
    </row>
    <row r="4056" spans="1:2">
      <c r="A4056">
        <v>156.67951674884534</v>
      </c>
      <c r="B4056">
        <f t="shared" si="63"/>
        <v>1.005045439657045E-14</v>
      </c>
    </row>
    <row r="4057" spans="1:2">
      <c r="A4057">
        <v>159.86680909889401</v>
      </c>
      <c r="B4057">
        <f t="shared" si="63"/>
        <v>2.2071402063097123E-11</v>
      </c>
    </row>
    <row r="4058" spans="1:2">
      <c r="A4058">
        <v>182.3592178877152</v>
      </c>
      <c r="B4058">
        <f t="shared" si="63"/>
        <v>9.7610716551616836E-2</v>
      </c>
    </row>
    <row r="4059" spans="1:2">
      <c r="A4059">
        <v>89.028929323540069</v>
      </c>
      <c r="B4059">
        <f t="shared" si="63"/>
        <v>2.8262717047882063E-201</v>
      </c>
    </row>
    <row r="4060" spans="1:2">
      <c r="A4060">
        <v>194.36345655747573</v>
      </c>
      <c r="B4060">
        <f t="shared" si="63"/>
        <v>1.3998359538763968E-6</v>
      </c>
    </row>
    <row r="4061" spans="1:2">
      <c r="A4061">
        <v>152.99962387842243</v>
      </c>
      <c r="B4061">
        <f t="shared" si="63"/>
        <v>3.4227268995628526E-19</v>
      </c>
    </row>
    <row r="4062" spans="1:2">
      <c r="A4062">
        <v>119.07570569717791</v>
      </c>
      <c r="B4062">
        <f t="shared" si="63"/>
        <v>3.6997616618893043E-91</v>
      </c>
    </row>
    <row r="4063" spans="1:2">
      <c r="A4063">
        <v>138.47127138404176</v>
      </c>
      <c r="B4063">
        <f t="shared" si="63"/>
        <v>3.2561187845282085E-43</v>
      </c>
    </row>
    <row r="4064" spans="1:2">
      <c r="A4064">
        <v>144.3079149791447</v>
      </c>
      <c r="B4064">
        <f t="shared" si="63"/>
        <v>2.4389430213828764E-32</v>
      </c>
    </row>
    <row r="4065" spans="1:2">
      <c r="A4065">
        <v>239.21457159274723</v>
      </c>
      <c r="B4065">
        <f t="shared" si="63"/>
        <v>3.3423844459404674E-86</v>
      </c>
    </row>
    <row r="4066" spans="1:2">
      <c r="A4066">
        <v>147.39345192509063</v>
      </c>
      <c r="B4066">
        <f t="shared" si="63"/>
        <v>2.9632999704346639E-27</v>
      </c>
    </row>
    <row r="4067" spans="1:2">
      <c r="A4067">
        <v>142.32185822009342</v>
      </c>
      <c r="B4067">
        <f t="shared" si="63"/>
        <v>7.4371825098175796E-36</v>
      </c>
    </row>
    <row r="4068" spans="1:2">
      <c r="A4068">
        <v>178.88996740082803</v>
      </c>
      <c r="B4068">
        <f t="shared" si="63"/>
        <v>0.12418227382479539</v>
      </c>
    </row>
    <row r="4069" spans="1:2">
      <c r="A4069">
        <v>118.19057863220223</v>
      </c>
      <c r="B4069">
        <f t="shared" si="63"/>
        <v>8.8529399015740013E-94</v>
      </c>
    </row>
    <row r="4070" spans="1:2">
      <c r="A4070">
        <v>224.62789092940511</v>
      </c>
      <c r="B4070">
        <f t="shared" si="63"/>
        <v>1.175826822551722E-49</v>
      </c>
    </row>
    <row r="4071" spans="1:2">
      <c r="A4071">
        <v>138.30254874817911</v>
      </c>
      <c r="B4071">
        <f t="shared" si="63"/>
        <v>1.492446941952732E-43</v>
      </c>
    </row>
    <row r="4072" spans="1:2">
      <c r="A4072">
        <v>185.77274931856664</v>
      </c>
      <c r="B4072">
        <f t="shared" si="63"/>
        <v>2.0880920826792458E-2</v>
      </c>
    </row>
    <row r="4073" spans="1:2">
      <c r="A4073">
        <v>175.16479192607221</v>
      </c>
      <c r="B4073">
        <f t="shared" si="63"/>
        <v>3.6283313433075143E-2</v>
      </c>
    </row>
    <row r="4074" spans="1:2">
      <c r="A4074">
        <v>230.73472266303725</v>
      </c>
      <c r="B4074">
        <f t="shared" si="63"/>
        <v>1.0456500195828153E-63</v>
      </c>
    </row>
    <row r="4075" spans="1:2">
      <c r="A4075">
        <v>92.18259310699068</v>
      </c>
      <c r="B4075">
        <f t="shared" si="63"/>
        <v>1.1355781834905111E-187</v>
      </c>
    </row>
    <row r="4076" spans="1:2">
      <c r="A4076">
        <v>215.17066829772375</v>
      </c>
      <c r="B4076">
        <f t="shared" si="63"/>
        <v>1.8997138221637862E-31</v>
      </c>
    </row>
    <row r="4077" spans="1:2">
      <c r="A4077">
        <v>132.563543956785</v>
      </c>
      <c r="B4077">
        <f t="shared" si="63"/>
        <v>6.787880363204163E-56</v>
      </c>
    </row>
    <row r="4078" spans="1:2">
      <c r="A4078">
        <v>134.55389125709189</v>
      </c>
      <c r="B4078">
        <f t="shared" si="63"/>
        <v>1.9594991951637578E-51</v>
      </c>
    </row>
    <row r="4079" spans="1:2">
      <c r="A4079">
        <v>292.18118743272498</v>
      </c>
      <c r="B4079">
        <f t="shared" si="63"/>
        <v>3.0814888863959414E-305</v>
      </c>
    </row>
    <row r="4080" spans="1:2">
      <c r="A4080">
        <v>197.52257048792671</v>
      </c>
      <c r="B4080">
        <f t="shared" si="63"/>
        <v>5.1961125778752729E-9</v>
      </c>
    </row>
    <row r="4081" spans="1:2">
      <c r="A4081">
        <v>171.27895307537983</v>
      </c>
      <c r="B4081">
        <f t="shared" si="63"/>
        <v>1.9441687095684145E-3</v>
      </c>
    </row>
    <row r="4082" spans="1:2">
      <c r="A4082">
        <v>200.77584440485225</v>
      </c>
      <c r="B4082">
        <f t="shared" si="63"/>
        <v>5.1228380215960493E-12</v>
      </c>
    </row>
    <row r="4083" spans="1:2">
      <c r="A4083">
        <v>108.76425949361874</v>
      </c>
      <c r="B4083">
        <f t="shared" si="63"/>
        <v>4.8774720881090411E-124</v>
      </c>
    </row>
    <row r="4084" spans="1:2">
      <c r="A4084">
        <v>123.22083239239873</v>
      </c>
      <c r="B4084">
        <f t="shared" si="63"/>
        <v>2.1870801770406472E-79</v>
      </c>
    </row>
    <row r="4085" spans="1:2">
      <c r="A4085">
        <v>198.51090246418607</v>
      </c>
      <c r="B4085">
        <f t="shared" si="63"/>
        <v>7.1849890448992666E-10</v>
      </c>
    </row>
    <row r="4086" spans="1:2">
      <c r="A4086">
        <v>213.63262521816068</v>
      </c>
      <c r="B4086">
        <f t="shared" si="63"/>
        <v>6.790719678419391E-29</v>
      </c>
    </row>
    <row r="4087" spans="1:2">
      <c r="A4087">
        <v>133.77683944752789</v>
      </c>
      <c r="B4087">
        <f t="shared" si="63"/>
        <v>3.7454376407930966E-53</v>
      </c>
    </row>
    <row r="4088" spans="1:2">
      <c r="A4088">
        <v>139.40997223442537</v>
      </c>
      <c r="B4088">
        <f t="shared" si="63"/>
        <v>2.3581154646159671E-41</v>
      </c>
    </row>
    <row r="4089" spans="1:2">
      <c r="A4089">
        <v>230.30149395679473</v>
      </c>
      <c r="B4089">
        <f t="shared" si="63"/>
        <v>1.1898410248987699E-62</v>
      </c>
    </row>
    <row r="4090" spans="1:2">
      <c r="A4090">
        <v>108.76425949361874</v>
      </c>
      <c r="B4090">
        <f t="shared" si="63"/>
        <v>4.8774720881090411E-124</v>
      </c>
    </row>
    <row r="4091" spans="1:2">
      <c r="A4091">
        <v>205.29175503696024</v>
      </c>
      <c r="B4091">
        <f t="shared" si="63"/>
        <v>4.8989158917093589E-17</v>
      </c>
    </row>
    <row r="4092" spans="1:2">
      <c r="A4092">
        <v>148.67545405621058</v>
      </c>
      <c r="B4092">
        <f t="shared" si="63"/>
        <v>2.8135737445200134E-25</v>
      </c>
    </row>
    <row r="4093" spans="1:2">
      <c r="A4093">
        <v>186.32280830359377</v>
      </c>
      <c r="B4093">
        <f t="shared" si="63"/>
        <v>1.4428562421800621E-2</v>
      </c>
    </row>
    <row r="4094" spans="1:2">
      <c r="A4094">
        <v>173.24448481274885</v>
      </c>
      <c r="B4094">
        <f t="shared" si="63"/>
        <v>1.0536193994627376E-2</v>
      </c>
    </row>
    <row r="4095" spans="1:2">
      <c r="A4095">
        <v>201.60096187253657</v>
      </c>
      <c r="B4095">
        <f t="shared" si="63"/>
        <v>7.3429953231906879E-13</v>
      </c>
    </row>
    <row r="4096" spans="1:2">
      <c r="A4096">
        <v>168.95719045322039</v>
      </c>
      <c r="B4096">
        <f t="shared" si="63"/>
        <v>1.5191374917871572E-4</v>
      </c>
    </row>
    <row r="4097" spans="1:2">
      <c r="A4097">
        <v>102.89294368674746</v>
      </c>
      <c r="B4097">
        <f t="shared" si="63"/>
        <v>4.7201275027925831E-145</v>
      </c>
    </row>
    <row r="4098" spans="1:2">
      <c r="A4098">
        <v>192.66625758944429</v>
      </c>
      <c r="B4098">
        <f t="shared" ref="B4098:B4161" si="64">_xlfn.NORM.DIST(A4098,180,3,FALSE)</f>
        <v>1.7902765859380917E-5</v>
      </c>
    </row>
    <row r="4099" spans="1:2">
      <c r="A4099">
        <v>176.11630641993543</v>
      </c>
      <c r="B4099">
        <f t="shared" si="64"/>
        <v>5.7527080389447767E-2</v>
      </c>
    </row>
    <row r="4100" spans="1:2">
      <c r="A4100">
        <v>129.98330521411845</v>
      </c>
      <c r="B4100">
        <f t="shared" si="64"/>
        <v>5.818670272950305E-62</v>
      </c>
    </row>
    <row r="4101" spans="1:2">
      <c r="A4101">
        <v>180.236037749346</v>
      </c>
      <c r="B4101">
        <f t="shared" si="64"/>
        <v>0.1325697928098851</v>
      </c>
    </row>
    <row r="4102" spans="1:2">
      <c r="A4102">
        <v>205.54796992626507</v>
      </c>
      <c r="B4102">
        <f t="shared" si="64"/>
        <v>2.375844915900841E-17</v>
      </c>
    </row>
    <row r="4103" spans="1:2">
      <c r="A4103">
        <v>194.64379124627158</v>
      </c>
      <c r="B4103">
        <f t="shared" si="64"/>
        <v>8.9100240137053726E-7</v>
      </c>
    </row>
    <row r="4104" spans="1:2">
      <c r="A4104">
        <v>187.1256613409787</v>
      </c>
      <c r="B4104">
        <f t="shared" si="64"/>
        <v>7.9198191518462784E-3</v>
      </c>
    </row>
    <row r="4105" spans="1:2">
      <c r="A4105">
        <v>189.20837123885576</v>
      </c>
      <c r="B4105">
        <f t="shared" si="64"/>
        <v>1.1965244650051288E-3</v>
      </c>
    </row>
    <row r="4106" spans="1:2">
      <c r="A4106">
        <v>193.56147322439938</v>
      </c>
      <c r="B4106">
        <f t="shared" si="64"/>
        <v>4.8575779885159245E-6</v>
      </c>
    </row>
    <row r="4107" spans="1:2">
      <c r="A4107">
        <v>252.50991529872408</v>
      </c>
      <c r="B4107">
        <f t="shared" si="64"/>
        <v>1.8581353611987945E-128</v>
      </c>
    </row>
    <row r="4108" spans="1:2">
      <c r="A4108">
        <v>142.84269514035259</v>
      </c>
      <c r="B4108">
        <f t="shared" si="64"/>
        <v>6.4837523483639352E-35</v>
      </c>
    </row>
    <row r="4109" spans="1:2">
      <c r="A4109">
        <v>175.5565067466523</v>
      </c>
      <c r="B4109">
        <f t="shared" si="64"/>
        <v>4.4401819168252199E-2</v>
      </c>
    </row>
    <row r="4110" spans="1:2">
      <c r="A4110">
        <v>249.13383913342841</v>
      </c>
      <c r="B4110">
        <f t="shared" si="64"/>
        <v>6.4096833709870838E-117</v>
      </c>
    </row>
    <row r="4111" spans="1:2">
      <c r="A4111">
        <v>211.53211537210154</v>
      </c>
      <c r="B4111">
        <f t="shared" si="64"/>
        <v>1.3629008427240359E-25</v>
      </c>
    </row>
    <row r="4112" spans="1:2">
      <c r="A4112">
        <v>182.23427036871726</v>
      </c>
      <c r="B4112">
        <f t="shared" si="64"/>
        <v>0.10077326772277202</v>
      </c>
    </row>
    <row r="4113" spans="1:2">
      <c r="A4113">
        <v>214.47612243689946</v>
      </c>
      <c r="B4113">
        <f t="shared" si="64"/>
        <v>2.791281898570544E-30</v>
      </c>
    </row>
    <row r="4114" spans="1:2">
      <c r="A4114">
        <v>225.91806828102563</v>
      </c>
      <c r="B4114">
        <f t="shared" si="64"/>
        <v>1.785516347601235E-52</v>
      </c>
    </row>
    <row r="4115" spans="1:2">
      <c r="A4115">
        <v>140.91328512193286</v>
      </c>
      <c r="B4115">
        <f t="shared" si="64"/>
        <v>1.8303377120639778E-38</v>
      </c>
    </row>
    <row r="4116" spans="1:2">
      <c r="A4116">
        <v>60.54298228234984</v>
      </c>
      <c r="B4116">
        <f t="shared" si="64"/>
        <v>0</v>
      </c>
    </row>
    <row r="4117" spans="1:2">
      <c r="A4117">
        <v>206.00010020614718</v>
      </c>
      <c r="B4117">
        <f t="shared" si="64"/>
        <v>6.5086744077284383E-18</v>
      </c>
    </row>
    <row r="4118" spans="1:2">
      <c r="A4118">
        <v>222.98612111597322</v>
      </c>
      <c r="B4118">
        <f t="shared" si="64"/>
        <v>3.474465853619633E-46</v>
      </c>
    </row>
    <row r="4119" spans="1:2">
      <c r="A4119">
        <v>189.73233909462579</v>
      </c>
      <c r="B4119">
        <f t="shared" si="64"/>
        <v>6.8940234485927426E-4</v>
      </c>
    </row>
    <row r="4120" spans="1:2">
      <c r="A4120">
        <v>214.02155698495335</v>
      </c>
      <c r="B4120">
        <f t="shared" si="64"/>
        <v>1.5741750183160522E-29</v>
      </c>
    </row>
    <row r="4121" spans="1:2">
      <c r="A4121">
        <v>251.36005024221959</v>
      </c>
      <c r="B4121">
        <f t="shared" si="64"/>
        <v>1.8218396526151779E-124</v>
      </c>
    </row>
    <row r="4122" spans="1:2">
      <c r="A4122">
        <v>153.11628021634533</v>
      </c>
      <c r="B4122">
        <f t="shared" si="64"/>
        <v>4.8532831906726942E-19</v>
      </c>
    </row>
    <row r="4123" spans="1:2">
      <c r="A4123">
        <v>116.45546055631712</v>
      </c>
      <c r="B4123">
        <f t="shared" si="64"/>
        <v>5.0034304507324674E-99</v>
      </c>
    </row>
    <row r="4124" spans="1:2">
      <c r="A4124">
        <v>173.83831891464069</v>
      </c>
      <c r="B4124">
        <f t="shared" si="64"/>
        <v>1.613458011111274E-2</v>
      </c>
    </row>
    <row r="4125" spans="1:2">
      <c r="A4125">
        <v>220.41359375150932</v>
      </c>
      <c r="B4125">
        <f t="shared" si="64"/>
        <v>5.2166285892361286E-41</v>
      </c>
    </row>
    <row r="4126" spans="1:2">
      <c r="A4126">
        <v>127.58013826867682</v>
      </c>
      <c r="B4126">
        <f t="shared" si="64"/>
        <v>6.6882479569493505E-68</v>
      </c>
    </row>
    <row r="4127" spans="1:2">
      <c r="A4127">
        <v>60.421455600298941</v>
      </c>
      <c r="B4127">
        <f t="shared" si="64"/>
        <v>0</v>
      </c>
    </row>
    <row r="4128" spans="1:2">
      <c r="A4128">
        <v>242.44036285352195</v>
      </c>
      <c r="B4128">
        <f t="shared" si="64"/>
        <v>1.1366591457049869E-95</v>
      </c>
    </row>
    <row r="4129" spans="1:2">
      <c r="A4129">
        <v>171.28689637473144</v>
      </c>
      <c r="B4129">
        <f t="shared" si="64"/>
        <v>1.9591840394961434E-3</v>
      </c>
    </row>
    <row r="4130" spans="1:2">
      <c r="A4130">
        <v>123.6896609950054</v>
      </c>
      <c r="B4130">
        <f t="shared" si="64"/>
        <v>4.1600012885825355E-78</v>
      </c>
    </row>
    <row r="4131" spans="1:2">
      <c r="A4131">
        <v>245.48084911628393</v>
      </c>
      <c r="B4131">
        <f t="shared" si="64"/>
        <v>4.6927427557901964E-105</v>
      </c>
    </row>
    <row r="4132" spans="1:2">
      <c r="A4132">
        <v>242.2919333181926</v>
      </c>
      <c r="B4132">
        <f t="shared" si="64"/>
        <v>3.1792538768181693E-95</v>
      </c>
    </row>
    <row r="4133" spans="1:2">
      <c r="A4133">
        <v>232.73179567666375</v>
      </c>
      <c r="B4133">
        <f t="shared" si="64"/>
        <v>1.0812406123180984E-68</v>
      </c>
    </row>
    <row r="4134" spans="1:2">
      <c r="A4134">
        <v>159.16478378101601</v>
      </c>
      <c r="B4134">
        <f t="shared" si="64"/>
        <v>4.4658396336989044E-12</v>
      </c>
    </row>
    <row r="4135" spans="1:2">
      <c r="A4135">
        <v>221.13863724342082</v>
      </c>
      <c r="B4135">
        <f t="shared" si="64"/>
        <v>1.9532540725210722E-42</v>
      </c>
    </row>
    <row r="4136" spans="1:2">
      <c r="A4136">
        <v>88.643476373981684</v>
      </c>
      <c r="B4136">
        <f t="shared" si="64"/>
        <v>5.6959527997586979E-203</v>
      </c>
    </row>
    <row r="4137" spans="1:2">
      <c r="A4137">
        <v>251.55787898227572</v>
      </c>
      <c r="B4137">
        <f t="shared" si="64"/>
        <v>3.787455586738348E-125</v>
      </c>
    </row>
    <row r="4138" spans="1:2">
      <c r="A4138">
        <v>207.10816147555306</v>
      </c>
      <c r="B4138">
        <f t="shared" si="64"/>
        <v>2.4754732236028782E-19</v>
      </c>
    </row>
    <row r="4139" spans="1:2">
      <c r="A4139">
        <v>200.6656818591</v>
      </c>
      <c r="B4139">
        <f t="shared" si="64"/>
        <v>6.601762035092662E-12</v>
      </c>
    </row>
    <row r="4140" spans="1:2">
      <c r="A4140">
        <v>191.06681338569615</v>
      </c>
      <c r="B4140">
        <f t="shared" si="64"/>
        <v>1.4750007843548633E-4</v>
      </c>
    </row>
    <row r="4141" spans="1:2">
      <c r="A4141">
        <v>225.29547595666372</v>
      </c>
      <c r="B4141">
        <f t="shared" si="64"/>
        <v>4.1873111678753577E-51</v>
      </c>
    </row>
    <row r="4142" spans="1:2">
      <c r="A4142">
        <v>169.46782284292567</v>
      </c>
      <c r="B4142">
        <f t="shared" si="64"/>
        <v>2.8016037273714009E-4</v>
      </c>
    </row>
    <row r="4143" spans="1:2">
      <c r="A4143">
        <v>149.14532630398753</v>
      </c>
      <c r="B4143">
        <f t="shared" si="64"/>
        <v>1.4261772070734136E-24</v>
      </c>
    </row>
    <row r="4144" spans="1:2">
      <c r="A4144">
        <v>194.36751517758239</v>
      </c>
      <c r="B4144">
        <f t="shared" si="64"/>
        <v>1.3907968081839761E-6</v>
      </c>
    </row>
    <row r="4145" spans="1:2">
      <c r="A4145">
        <v>199.73312691916362</v>
      </c>
      <c r="B4145">
        <f t="shared" si="64"/>
        <v>5.3535373747578083E-11</v>
      </c>
    </row>
    <row r="4146" spans="1:2">
      <c r="A4146">
        <v>191.60666784016939</v>
      </c>
      <c r="B4146">
        <f t="shared" si="64"/>
        <v>7.4724469249158395E-5</v>
      </c>
    </row>
    <row r="4147" spans="1:2">
      <c r="A4147">
        <v>170.99380602274323</v>
      </c>
      <c r="B4147">
        <f t="shared" si="64"/>
        <v>1.4681576984631759E-3</v>
      </c>
    </row>
    <row r="4148" spans="1:2">
      <c r="A4148">
        <v>257.30349352641497</v>
      </c>
      <c r="B4148">
        <f t="shared" si="64"/>
        <v>8.7522517616729601E-146</v>
      </c>
    </row>
    <row r="4149" spans="1:2">
      <c r="A4149">
        <v>231.96541223995155</v>
      </c>
      <c r="B4149">
        <f t="shared" si="64"/>
        <v>9.3296930592121408E-67</v>
      </c>
    </row>
    <row r="4150" spans="1:2">
      <c r="A4150">
        <v>228.62180503550917</v>
      </c>
      <c r="B4150">
        <f t="shared" si="64"/>
        <v>1.2148382806787657E-58</v>
      </c>
    </row>
    <row r="4151" spans="1:2">
      <c r="A4151">
        <v>144.52684854375548</v>
      </c>
      <c r="B4151">
        <f t="shared" si="64"/>
        <v>5.7958712313588748E-32</v>
      </c>
    </row>
    <row r="4152" spans="1:2">
      <c r="A4152">
        <v>236.76467253579176</v>
      </c>
      <c r="B4152">
        <f t="shared" si="64"/>
        <v>2.3964828564370389E-79</v>
      </c>
    </row>
    <row r="4153" spans="1:2">
      <c r="A4153">
        <v>76.039025770733133</v>
      </c>
      <c r="B4153">
        <f t="shared" si="64"/>
        <v>2.2744414454465726E-262</v>
      </c>
    </row>
    <row r="4154" spans="1:2">
      <c r="A4154">
        <v>122.32747212663526</v>
      </c>
      <c r="B4154">
        <f t="shared" si="64"/>
        <v>7.4629902793582134E-82</v>
      </c>
    </row>
    <row r="4155" spans="1:2">
      <c r="A4155">
        <v>201.66497210964735</v>
      </c>
      <c r="B4155">
        <f t="shared" si="64"/>
        <v>6.295831848337236E-13</v>
      </c>
    </row>
    <row r="4156" spans="1:2">
      <c r="A4156">
        <v>149.28100017612451</v>
      </c>
      <c r="B4156">
        <f t="shared" si="64"/>
        <v>2.2684693046629879E-24</v>
      </c>
    </row>
    <row r="4157" spans="1:2">
      <c r="A4157">
        <v>248.89994665471022</v>
      </c>
      <c r="B4157">
        <f t="shared" si="64"/>
        <v>3.8529514470155456E-116</v>
      </c>
    </row>
    <row r="4158" spans="1:2">
      <c r="A4158">
        <v>217.60647814488038</v>
      </c>
      <c r="B4158">
        <f t="shared" si="64"/>
        <v>1.0036452573582724E-35</v>
      </c>
    </row>
    <row r="4159" spans="1:2">
      <c r="A4159">
        <v>239.00839369132882</v>
      </c>
      <c r="B4159">
        <f t="shared" si="64"/>
        <v>1.2946805300767078E-85</v>
      </c>
    </row>
    <row r="4160" spans="1:2">
      <c r="A4160">
        <v>76.896670179557987</v>
      </c>
      <c r="B4160">
        <f t="shared" si="64"/>
        <v>4.3814018166856427E-258</v>
      </c>
    </row>
    <row r="4161" spans="1:2">
      <c r="A4161">
        <v>130.64172935599345</v>
      </c>
      <c r="B4161">
        <f t="shared" si="64"/>
        <v>2.2054912200112735E-60</v>
      </c>
    </row>
    <row r="4162" spans="1:2">
      <c r="A4162">
        <v>187.09017740518902</v>
      </c>
      <c r="B4162">
        <f t="shared" ref="B4162:B4225" si="65">_xlfn.NORM.DIST(A4162,180,3,FALSE)</f>
        <v>8.1449041764230009E-3</v>
      </c>
    </row>
    <row r="4163" spans="1:2">
      <c r="A4163">
        <v>209.84407728945371</v>
      </c>
      <c r="B4163">
        <f t="shared" si="65"/>
        <v>4.3072430024452805E-23</v>
      </c>
    </row>
    <row r="4164" spans="1:2">
      <c r="A4164">
        <v>156.5364213999419</v>
      </c>
      <c r="B4164">
        <f t="shared" si="65"/>
        <v>6.9288693302866226E-15</v>
      </c>
    </row>
    <row r="4165" spans="1:2">
      <c r="A4165">
        <v>172.53538589982782</v>
      </c>
      <c r="B4165">
        <f t="shared" si="65"/>
        <v>6.0172066644977699E-3</v>
      </c>
    </row>
    <row r="4166" spans="1:2">
      <c r="A4166">
        <v>126.94757333490998</v>
      </c>
      <c r="B4166">
        <f t="shared" si="65"/>
        <v>1.6427596418586765E-69</v>
      </c>
    </row>
    <row r="4167" spans="1:2">
      <c r="A4167">
        <v>225.79538199322997</v>
      </c>
      <c r="B4167">
        <f t="shared" si="65"/>
        <v>3.3361511653554827E-52</v>
      </c>
    </row>
    <row r="4168" spans="1:2">
      <c r="A4168">
        <v>52.098269406706095</v>
      </c>
      <c r="B4168">
        <f t="shared" si="65"/>
        <v>0</v>
      </c>
    </row>
    <row r="4169" spans="1:2">
      <c r="A4169">
        <v>207.18005703172821</v>
      </c>
      <c r="B4169">
        <f t="shared" si="65"/>
        <v>1.9929056691250335E-19</v>
      </c>
    </row>
    <row r="4170" spans="1:2">
      <c r="A4170">
        <v>221.71925183982239</v>
      </c>
      <c r="B4170">
        <f t="shared" si="65"/>
        <v>1.3490321304971307E-43</v>
      </c>
    </row>
    <row r="4171" spans="1:2">
      <c r="A4171">
        <v>182.05076275960892</v>
      </c>
      <c r="B4171">
        <f t="shared" si="65"/>
        <v>0.10527315652751877</v>
      </c>
    </row>
    <row r="4172" spans="1:2">
      <c r="A4172">
        <v>146.66261040445534</v>
      </c>
      <c r="B4172">
        <f t="shared" si="65"/>
        <v>2.0368665310517585E-28</v>
      </c>
    </row>
    <row r="4173" spans="1:2">
      <c r="A4173">
        <v>124.40896443848033</v>
      </c>
      <c r="B4173">
        <f t="shared" si="65"/>
        <v>3.6403137310293057E-76</v>
      </c>
    </row>
    <row r="4174" spans="1:2">
      <c r="A4174">
        <v>136.39859207585687</v>
      </c>
      <c r="B4174">
        <f t="shared" si="65"/>
        <v>1.8008142784731691E-47</v>
      </c>
    </row>
    <row r="4175" spans="1:2">
      <c r="A4175">
        <v>164.58611457863299</v>
      </c>
      <c r="B4175">
        <f t="shared" si="65"/>
        <v>2.4626033515639059E-7</v>
      </c>
    </row>
    <row r="4176" spans="1:2">
      <c r="A4176">
        <v>232.12949645283516</v>
      </c>
      <c r="B4176">
        <f t="shared" si="65"/>
        <v>3.6121198985113625E-67</v>
      </c>
    </row>
    <row r="4177" spans="1:2">
      <c r="A4177">
        <v>191.18265799959772</v>
      </c>
      <c r="B4177">
        <f t="shared" si="65"/>
        <v>1.2782156848658148E-4</v>
      </c>
    </row>
    <row r="4178" spans="1:2">
      <c r="A4178">
        <v>236.75017746398225</v>
      </c>
      <c r="B4178">
        <f t="shared" si="65"/>
        <v>2.6258735588818101E-79</v>
      </c>
    </row>
    <row r="4179" spans="1:2">
      <c r="A4179">
        <v>152.50464616627141</v>
      </c>
      <c r="B4179">
        <f t="shared" si="65"/>
        <v>7.6481024323593845E-20</v>
      </c>
    </row>
    <row r="4180" spans="1:2">
      <c r="A4180">
        <v>166.05005885110586</v>
      </c>
      <c r="B4180">
        <f t="shared" si="65"/>
        <v>2.68263884869471E-6</v>
      </c>
    </row>
    <row r="4181" spans="1:2">
      <c r="A4181">
        <v>244.3926750854007</v>
      </c>
      <c r="B4181">
        <f t="shared" si="65"/>
        <v>1.2057062974505858E-101</v>
      </c>
    </row>
    <row r="4182" spans="1:2">
      <c r="A4182">
        <v>203.49390229028359</v>
      </c>
      <c r="B4182">
        <f t="shared" si="65"/>
        <v>6.401867530273142E-15</v>
      </c>
    </row>
    <row r="4183" spans="1:2">
      <c r="A4183">
        <v>246.39879302383633</v>
      </c>
      <c r="B4183">
        <f t="shared" si="65"/>
        <v>5.6311952525394035E-108</v>
      </c>
    </row>
    <row r="4184" spans="1:2">
      <c r="A4184">
        <v>202.09698322985787</v>
      </c>
      <c r="B4184">
        <f t="shared" si="65"/>
        <v>2.2024576252093314E-13</v>
      </c>
    </row>
    <row r="4185" spans="1:2">
      <c r="A4185">
        <v>116.08925706212176</v>
      </c>
      <c r="B4185">
        <f t="shared" si="65"/>
        <v>3.7422132216348402E-100</v>
      </c>
    </row>
    <row r="4186" spans="1:2">
      <c r="A4186">
        <v>257.18057531747036</v>
      </c>
      <c r="B4186">
        <f t="shared" si="65"/>
        <v>2.5134720598554669E-145</v>
      </c>
    </row>
    <row r="4187" spans="1:2">
      <c r="A4187">
        <v>183.04686409435817</v>
      </c>
      <c r="B4187">
        <f t="shared" si="65"/>
        <v>7.9397039272976949E-2</v>
      </c>
    </row>
    <row r="4188" spans="1:2">
      <c r="A4188">
        <v>180.75884599937126</v>
      </c>
      <c r="B4188">
        <f t="shared" si="65"/>
        <v>0.12879383442819217</v>
      </c>
    </row>
    <row r="4189" spans="1:2">
      <c r="A4189">
        <v>235.37952347367536</v>
      </c>
      <c r="B4189">
        <f t="shared" si="65"/>
        <v>1.3410640491422085E-75</v>
      </c>
    </row>
    <row r="4190" spans="1:2">
      <c r="A4190">
        <v>213.67147201061016</v>
      </c>
      <c r="B4190">
        <f t="shared" si="65"/>
        <v>5.8726398036915744E-29</v>
      </c>
    </row>
    <row r="4191" spans="1:2">
      <c r="A4191">
        <v>132.88127593084937</v>
      </c>
      <c r="B4191">
        <f t="shared" si="65"/>
        <v>3.6024728783991456E-55</v>
      </c>
    </row>
    <row r="4192" spans="1:2">
      <c r="A4192">
        <v>156.21938518932438</v>
      </c>
      <c r="B4192">
        <f t="shared" si="65"/>
        <v>3.0149367857830023E-15</v>
      </c>
    </row>
    <row r="4193" spans="1:2">
      <c r="A4193">
        <v>295.93552699196152</v>
      </c>
      <c r="B4193">
        <f t="shared" si="65"/>
        <v>0</v>
      </c>
    </row>
    <row r="4194" spans="1:2">
      <c r="A4194">
        <v>263.74232038477203</v>
      </c>
      <c r="B4194">
        <f t="shared" si="65"/>
        <v>8.379774467097741E-171</v>
      </c>
    </row>
    <row r="4195" spans="1:2">
      <c r="A4195">
        <v>248.54209232187713</v>
      </c>
      <c r="B4195">
        <f t="shared" si="65"/>
        <v>5.9222209963868005E-115</v>
      </c>
    </row>
    <row r="4196" spans="1:2">
      <c r="A4196">
        <v>218.58622903862852</v>
      </c>
      <c r="B4196">
        <f t="shared" si="65"/>
        <v>1.5866004587815009E-37</v>
      </c>
    </row>
    <row r="4197" spans="1:2">
      <c r="A4197">
        <v>192.48524313268717</v>
      </c>
      <c r="B4197">
        <f t="shared" si="65"/>
        <v>2.3055116793696315E-5</v>
      </c>
    </row>
    <row r="4198" spans="1:2">
      <c r="A4198">
        <v>168.64943108856096</v>
      </c>
      <c r="B4198">
        <f t="shared" si="65"/>
        <v>1.0358957548364133E-4</v>
      </c>
    </row>
    <row r="4199" spans="1:2">
      <c r="A4199">
        <v>94.922509560710751</v>
      </c>
      <c r="B4199">
        <f t="shared" si="65"/>
        <v>3.0536845451746019E-176</v>
      </c>
    </row>
    <row r="4200" spans="1:2">
      <c r="A4200">
        <v>198.01175017135392</v>
      </c>
      <c r="B4200">
        <f t="shared" si="65"/>
        <v>1.9782388951169047E-9</v>
      </c>
    </row>
    <row r="4201" spans="1:2">
      <c r="A4201">
        <v>199.54399522219319</v>
      </c>
      <c r="B4201">
        <f t="shared" si="65"/>
        <v>8.088592109587081E-11</v>
      </c>
    </row>
    <row r="4202" spans="1:2">
      <c r="A4202">
        <v>261.07963367365301</v>
      </c>
      <c r="B4202">
        <f t="shared" si="65"/>
        <v>3.2511496996397332E-160</v>
      </c>
    </row>
    <row r="4203" spans="1:2">
      <c r="A4203">
        <v>186.22847437625751</v>
      </c>
      <c r="B4203">
        <f t="shared" si="65"/>
        <v>1.5409561235857345E-2</v>
      </c>
    </row>
    <row r="4204" spans="1:2">
      <c r="A4204">
        <v>159.7022610437125</v>
      </c>
      <c r="B4204">
        <f t="shared" si="65"/>
        <v>1.5251548377593497E-11</v>
      </c>
    </row>
    <row r="4205" spans="1:2">
      <c r="A4205">
        <v>165.8799446883495</v>
      </c>
      <c r="B4205">
        <f t="shared" si="65"/>
        <v>2.0575529791734116E-6</v>
      </c>
    </row>
    <row r="4206" spans="1:2">
      <c r="A4206">
        <v>199.02437588796602</v>
      </c>
      <c r="B4206">
        <f t="shared" si="65"/>
        <v>2.4626828235307718E-10</v>
      </c>
    </row>
    <row r="4207" spans="1:2">
      <c r="A4207">
        <v>117.8886172962666</v>
      </c>
      <c r="B4207">
        <f t="shared" si="65"/>
        <v>1.1072728116642629E-94</v>
      </c>
    </row>
    <row r="4208" spans="1:2">
      <c r="A4208">
        <v>155.10454022631166</v>
      </c>
      <c r="B4208">
        <f t="shared" si="65"/>
        <v>1.4790068476317643E-16</v>
      </c>
    </row>
    <row r="4209" spans="1:2">
      <c r="A4209">
        <v>185.72172666579718</v>
      </c>
      <c r="B4209">
        <f t="shared" si="65"/>
        <v>2.1572470988204581E-2</v>
      </c>
    </row>
    <row r="4210" spans="1:2">
      <c r="A4210">
        <v>259.4640709500527</v>
      </c>
      <c r="B4210">
        <f t="shared" si="65"/>
        <v>5.887638934409396E-154</v>
      </c>
    </row>
    <row r="4211" spans="1:2">
      <c r="A4211">
        <v>134.68144788901554</v>
      </c>
      <c r="B4211">
        <f t="shared" si="65"/>
        <v>3.7280706247273463E-51</v>
      </c>
    </row>
    <row r="4212" spans="1:2">
      <c r="A4212">
        <v>182.51547476182168</v>
      </c>
      <c r="B4212">
        <f t="shared" si="65"/>
        <v>9.3566310313556708E-2</v>
      </c>
    </row>
    <row r="4213" spans="1:2">
      <c r="A4213">
        <v>203.91118641753565</v>
      </c>
      <c r="B4213">
        <f t="shared" si="65"/>
        <v>2.1332008088554933E-15</v>
      </c>
    </row>
    <row r="4214" spans="1:2">
      <c r="A4214">
        <v>112.76373970729765</v>
      </c>
      <c r="B4214">
        <f t="shared" si="65"/>
        <v>1.1229878356589794E-110</v>
      </c>
    </row>
    <row r="4215" spans="1:2">
      <c r="A4215">
        <v>187.0980627242534</v>
      </c>
      <c r="B4215">
        <f t="shared" si="65"/>
        <v>8.0944366175894553E-3</v>
      </c>
    </row>
    <row r="4216" spans="1:2">
      <c r="A4216">
        <v>167.22508735227166</v>
      </c>
      <c r="B4216">
        <f t="shared" si="65"/>
        <v>1.5354096915823995E-5</v>
      </c>
    </row>
    <row r="4217" spans="1:2">
      <c r="A4217">
        <v>201.80598016821023</v>
      </c>
      <c r="B4217">
        <f t="shared" si="65"/>
        <v>4.4787584740648857E-13</v>
      </c>
    </row>
    <row r="4218" spans="1:2">
      <c r="A4218">
        <v>178.24598035047529</v>
      </c>
      <c r="B4218">
        <f t="shared" si="65"/>
        <v>0.11208786493285113</v>
      </c>
    </row>
    <row r="4219" spans="1:2">
      <c r="A4219">
        <v>196.24909145903075</v>
      </c>
      <c r="B4219">
        <f t="shared" si="65"/>
        <v>5.6668386703975983E-8</v>
      </c>
    </row>
    <row r="4220" spans="1:2">
      <c r="A4220">
        <v>189.94698211798095</v>
      </c>
      <c r="B4220">
        <f t="shared" si="65"/>
        <v>5.4520222313056616E-4</v>
      </c>
    </row>
    <row r="4221" spans="1:2">
      <c r="A4221">
        <v>193.02469172514975</v>
      </c>
      <c r="B4221">
        <f t="shared" si="65"/>
        <v>1.0733515661169645E-5</v>
      </c>
    </row>
    <row r="4222" spans="1:2">
      <c r="A4222">
        <v>171.19975200301269</v>
      </c>
      <c r="B4222">
        <f t="shared" si="65"/>
        <v>1.7999155471063631E-3</v>
      </c>
    </row>
    <row r="4223" spans="1:2">
      <c r="A4223">
        <v>117.01972471171757</v>
      </c>
      <c r="B4223">
        <f t="shared" si="65"/>
        <v>2.6412560113434908E-97</v>
      </c>
    </row>
    <row r="4224" spans="1:2">
      <c r="A4224">
        <v>173.90905486507108</v>
      </c>
      <c r="B4224">
        <f t="shared" si="65"/>
        <v>1.6930468460186244E-2</v>
      </c>
    </row>
    <row r="4225" spans="1:2">
      <c r="A4225">
        <v>126.93412190827075</v>
      </c>
      <c r="B4225">
        <f t="shared" si="65"/>
        <v>1.5175165802531983E-69</v>
      </c>
    </row>
    <row r="4226" spans="1:2">
      <c r="A4226">
        <v>225.5914073427266</v>
      </c>
      <c r="B4226">
        <f t="shared" ref="B4226:B4289" si="66">_xlfn.NORM.DIST(A4226,180,3,FALSE)</f>
        <v>9.3971461501065905E-52</v>
      </c>
    </row>
    <row r="4227" spans="1:2">
      <c r="A4227">
        <v>142.41404687680188</v>
      </c>
      <c r="B4227">
        <f t="shared" si="66"/>
        <v>1.093494988918192E-35</v>
      </c>
    </row>
    <row r="4228" spans="1:2">
      <c r="A4228">
        <v>139.54900896322215</v>
      </c>
      <c r="B4228">
        <f t="shared" si="66"/>
        <v>4.4098685761565547E-41</v>
      </c>
    </row>
    <row r="4229" spans="1:2">
      <c r="A4229">
        <v>201.45166263289866</v>
      </c>
      <c r="B4229">
        <f t="shared" si="66"/>
        <v>1.0494408852125697E-12</v>
      </c>
    </row>
    <row r="4230" spans="1:2">
      <c r="A4230">
        <v>158.01433892163914</v>
      </c>
      <c r="B4230">
        <f t="shared" si="66"/>
        <v>2.8927446954096465E-13</v>
      </c>
    </row>
    <row r="4231" spans="1:2">
      <c r="A4231">
        <v>121.74697349080816</v>
      </c>
      <c r="B4231">
        <f t="shared" si="66"/>
        <v>1.7752671621491857E-83</v>
      </c>
    </row>
    <row r="4232" spans="1:2">
      <c r="A4232">
        <v>147.62287992169149</v>
      </c>
      <c r="B4232">
        <f t="shared" si="66"/>
        <v>6.7841250013926353E-27</v>
      </c>
    </row>
    <row r="4233" spans="1:2">
      <c r="A4233">
        <v>72.422447373974137</v>
      </c>
      <c r="B4233">
        <f t="shared" si="66"/>
        <v>7.9114751296341337E-281</v>
      </c>
    </row>
    <row r="4234" spans="1:2">
      <c r="A4234">
        <v>196.59424810895871</v>
      </c>
      <c r="B4234">
        <f t="shared" si="66"/>
        <v>3.0187663020009711E-8</v>
      </c>
    </row>
    <row r="4235" spans="1:2">
      <c r="A4235">
        <v>191.12676500270027</v>
      </c>
      <c r="B4235">
        <f t="shared" si="66"/>
        <v>1.36990251726906E-4</v>
      </c>
    </row>
    <row r="4236" spans="1:2">
      <c r="A4236">
        <v>193.97417690895963</v>
      </c>
      <c r="B4236">
        <f t="shared" si="66"/>
        <v>2.5836498084952411E-6</v>
      </c>
    </row>
    <row r="4237" spans="1:2">
      <c r="A4237">
        <v>186.89721900926088</v>
      </c>
      <c r="B4237">
        <f t="shared" si="66"/>
        <v>9.4624952837411135E-3</v>
      </c>
    </row>
    <row r="4238" spans="1:2">
      <c r="A4238">
        <v>104.91158536722651</v>
      </c>
      <c r="B4238">
        <f t="shared" si="66"/>
        <v>1.2206506373691166E-137</v>
      </c>
    </row>
    <row r="4239" spans="1:2">
      <c r="A4239">
        <v>222.74167622497771</v>
      </c>
      <c r="B4239">
        <f t="shared" si="66"/>
        <v>1.1130037538684747E-45</v>
      </c>
    </row>
    <row r="4240" spans="1:2">
      <c r="A4240">
        <v>146.17801116371993</v>
      </c>
      <c r="B4240">
        <f t="shared" si="66"/>
        <v>3.3398330750411857E-29</v>
      </c>
    </row>
    <row r="4241" spans="1:2">
      <c r="A4241">
        <v>91.328427515400108</v>
      </c>
      <c r="B4241">
        <f t="shared" si="66"/>
        <v>2.618069234418097E-191</v>
      </c>
    </row>
    <row r="4242" spans="1:2">
      <c r="A4242">
        <v>181.21149810183852</v>
      </c>
      <c r="B4242">
        <f t="shared" si="66"/>
        <v>0.12256776148949493</v>
      </c>
    </row>
    <row r="4243" spans="1:2">
      <c r="A4243">
        <v>146.89412569139677</v>
      </c>
      <c r="B4243">
        <f t="shared" si="66"/>
        <v>4.7874755192163151E-28</v>
      </c>
    </row>
    <row r="4244" spans="1:2">
      <c r="A4244">
        <v>118.14987647056114</v>
      </c>
      <c r="B4244">
        <f t="shared" si="66"/>
        <v>6.6934321851407333E-94</v>
      </c>
    </row>
    <row r="4245" spans="1:2">
      <c r="A4245">
        <v>101.41722941596527</v>
      </c>
      <c r="B4245">
        <f t="shared" si="66"/>
        <v>1.3507592856744141E-150</v>
      </c>
    </row>
    <row r="4246" spans="1:2">
      <c r="A4246">
        <v>212.0247158924758</v>
      </c>
      <c r="B4246">
        <f t="shared" si="66"/>
        <v>2.3937472874397763E-26</v>
      </c>
    </row>
    <row r="4247" spans="1:2">
      <c r="A4247">
        <v>177.36734707767027</v>
      </c>
      <c r="B4247">
        <f t="shared" si="66"/>
        <v>9.0482512593990094E-2</v>
      </c>
    </row>
    <row r="4248" spans="1:2">
      <c r="A4248">
        <v>176.95313590564183</v>
      </c>
      <c r="B4248">
        <f t="shared" si="66"/>
        <v>7.9397039272976949E-2</v>
      </c>
    </row>
    <row r="4249" spans="1:2">
      <c r="A4249">
        <v>210.74230789934518</v>
      </c>
      <c r="B4249">
        <f t="shared" si="66"/>
        <v>2.0949285897485081E-24</v>
      </c>
    </row>
    <row r="4250" spans="1:2">
      <c r="A4250">
        <v>268.83113423507893</v>
      </c>
      <c r="B4250">
        <f t="shared" si="66"/>
        <v>5.4278443234508621E-192</v>
      </c>
    </row>
    <row r="4251" spans="1:2">
      <c r="A4251">
        <v>205.27853553146997</v>
      </c>
      <c r="B4251">
        <f t="shared" si="66"/>
        <v>5.0842809515200357E-17</v>
      </c>
    </row>
    <row r="4252" spans="1:2">
      <c r="A4252">
        <v>189.22820049709117</v>
      </c>
      <c r="B4252">
        <f t="shared" si="66"/>
        <v>1.1724679409900113E-3</v>
      </c>
    </row>
    <row r="4253" spans="1:2">
      <c r="A4253">
        <v>121.97124124184484</v>
      </c>
      <c r="B4253">
        <f t="shared" si="66"/>
        <v>7.5590297378547309E-83</v>
      </c>
    </row>
    <row r="4254" spans="1:2">
      <c r="A4254">
        <v>110.28473454614868</v>
      </c>
      <c r="B4254">
        <f t="shared" si="66"/>
        <v>7.2279174364094726E-119</v>
      </c>
    </row>
    <row r="4255" spans="1:2">
      <c r="A4255">
        <v>125.84270098130219</v>
      </c>
      <c r="B4255">
        <f t="shared" si="66"/>
        <v>2.2782489680583485E-72</v>
      </c>
    </row>
    <row r="4256" spans="1:2">
      <c r="A4256">
        <v>143.97313680063235</v>
      </c>
      <c r="B4256">
        <f t="shared" si="66"/>
        <v>6.4254351673999765E-33</v>
      </c>
    </row>
    <row r="4257" spans="1:2">
      <c r="A4257">
        <v>171.10866497176175</v>
      </c>
      <c r="B4257">
        <f t="shared" si="66"/>
        <v>1.6457783355794456E-3</v>
      </c>
    </row>
    <row r="4258" spans="1:2">
      <c r="A4258">
        <v>96.955994194722734</v>
      </c>
      <c r="B4258">
        <f t="shared" si="66"/>
        <v>5.4118104172943061E-168</v>
      </c>
    </row>
    <row r="4259" spans="1:2">
      <c r="A4259">
        <v>141.17442833565292</v>
      </c>
      <c r="B4259">
        <f t="shared" si="66"/>
        <v>5.6680692627390936E-38</v>
      </c>
    </row>
    <row r="4260" spans="1:2">
      <c r="A4260">
        <v>147.441285662062</v>
      </c>
      <c r="B4260">
        <f t="shared" si="66"/>
        <v>3.52357329226709E-27</v>
      </c>
    </row>
    <row r="4261" spans="1:2">
      <c r="A4261">
        <v>76.007948336773552</v>
      </c>
      <c r="B4261">
        <f t="shared" si="66"/>
        <v>1.5883545260032821E-262</v>
      </c>
    </row>
    <row r="4262" spans="1:2">
      <c r="A4262">
        <v>77.842444624984637</v>
      </c>
      <c r="B4262">
        <f t="shared" si="66"/>
        <v>2.1158804787545273E-253</v>
      </c>
    </row>
    <row r="4263" spans="1:2">
      <c r="A4263">
        <v>278.86752195598092</v>
      </c>
      <c r="B4263">
        <f t="shared" si="66"/>
        <v>1.9182238464548925E-237</v>
      </c>
    </row>
    <row r="4264" spans="1:2">
      <c r="A4264">
        <v>162.65113845263841</v>
      </c>
      <c r="B4264">
        <f t="shared" si="66"/>
        <v>7.2749533782179677E-9</v>
      </c>
    </row>
    <row r="4265" spans="1:2">
      <c r="A4265">
        <v>192.6581983295182</v>
      </c>
      <c r="B4265">
        <f t="shared" si="66"/>
        <v>1.8106914928621342E-5</v>
      </c>
    </row>
    <row r="4266" spans="1:2">
      <c r="A4266">
        <v>210.18274014721101</v>
      </c>
      <c r="B4266">
        <f t="shared" si="66"/>
        <v>1.3922446111508855E-23</v>
      </c>
    </row>
    <row r="4267" spans="1:2">
      <c r="A4267">
        <v>144.26802454152494</v>
      </c>
      <c r="B4267">
        <f t="shared" si="66"/>
        <v>2.0818967286903586E-32</v>
      </c>
    </row>
    <row r="4268" spans="1:2">
      <c r="A4268">
        <v>174.47847926603572</v>
      </c>
      <c r="B4268">
        <f t="shared" si="66"/>
        <v>2.4446122436711879E-2</v>
      </c>
    </row>
    <row r="4269" spans="1:2">
      <c r="A4269">
        <v>198.18209625525924</v>
      </c>
      <c r="B4269">
        <f t="shared" si="66"/>
        <v>1.4044985502207896E-9</v>
      </c>
    </row>
    <row r="4270" spans="1:2">
      <c r="A4270">
        <v>204.23390469630249</v>
      </c>
      <c r="B4270">
        <f t="shared" si="66"/>
        <v>8.9982065622393148E-16</v>
      </c>
    </row>
    <row r="4271" spans="1:2">
      <c r="A4271">
        <v>100.61478224059101</v>
      </c>
      <c r="B4271">
        <f t="shared" si="66"/>
        <v>1.1807457799292229E-153</v>
      </c>
    </row>
    <row r="4272" spans="1:2">
      <c r="A4272">
        <v>104.71514815406408</v>
      </c>
      <c r="B4272">
        <f t="shared" si="66"/>
        <v>2.3653330080833866E-138</v>
      </c>
    </row>
    <row r="4273" spans="1:2">
      <c r="A4273">
        <v>121.10571151395561</v>
      </c>
      <c r="B4273">
        <f t="shared" si="66"/>
        <v>2.7337384477436783E-85</v>
      </c>
    </row>
    <row r="4274" spans="1:2">
      <c r="A4274">
        <v>203.85019115536124</v>
      </c>
      <c r="B4274">
        <f t="shared" si="66"/>
        <v>2.507958333763127E-15</v>
      </c>
    </row>
    <row r="4275" spans="1:2">
      <c r="A4275">
        <v>172.40522015497845</v>
      </c>
      <c r="B4275">
        <f t="shared" si="66"/>
        <v>5.3963466871703404E-3</v>
      </c>
    </row>
    <row r="4276" spans="1:2">
      <c r="A4276">
        <v>195.92103899383801</v>
      </c>
      <c r="B4276">
        <f t="shared" si="66"/>
        <v>1.0185207696846817E-7</v>
      </c>
    </row>
    <row r="4277" spans="1:2">
      <c r="A4277">
        <v>257.72443041176302</v>
      </c>
      <c r="B4277">
        <f t="shared" si="66"/>
        <v>2.3314929232282116E-147</v>
      </c>
    </row>
    <row r="4278" spans="1:2">
      <c r="A4278">
        <v>130.1030924875522</v>
      </c>
      <c r="B4278">
        <f t="shared" si="66"/>
        <v>1.1313329688801488E-61</v>
      </c>
    </row>
    <row r="4279" spans="1:2">
      <c r="A4279">
        <v>143.55637449596543</v>
      </c>
      <c r="B4279">
        <f t="shared" si="66"/>
        <v>1.200000169609531E-33</v>
      </c>
    </row>
    <row r="4280" spans="1:2">
      <c r="A4280">
        <v>174.55692659466877</v>
      </c>
      <c r="B4280">
        <f t="shared" si="66"/>
        <v>2.5642659226963471E-2</v>
      </c>
    </row>
    <row r="4281" spans="1:2">
      <c r="A4281">
        <v>231.67122026250581</v>
      </c>
      <c r="B4281">
        <f t="shared" si="66"/>
        <v>5.0756470524663525E-66</v>
      </c>
    </row>
    <row r="4282" spans="1:2">
      <c r="A4282">
        <v>257.63745998090599</v>
      </c>
      <c r="B4282">
        <f t="shared" si="66"/>
        <v>4.9390321348035593E-147</v>
      </c>
    </row>
    <row r="4283" spans="1:2">
      <c r="A4283">
        <v>140.9237215736357</v>
      </c>
      <c r="B4283">
        <f t="shared" si="66"/>
        <v>1.9151953348641725E-38</v>
      </c>
    </row>
    <row r="4284" spans="1:2">
      <c r="A4284">
        <v>142.29623093313421</v>
      </c>
      <c r="B4284">
        <f t="shared" si="66"/>
        <v>6.6803339500872689E-36</v>
      </c>
    </row>
    <row r="4285" spans="1:2">
      <c r="A4285">
        <v>176.19452182741952</v>
      </c>
      <c r="B4285">
        <f t="shared" si="66"/>
        <v>5.9481632144759183E-2</v>
      </c>
    </row>
    <row r="4286" spans="1:2">
      <c r="A4286">
        <v>238.11085884488421</v>
      </c>
      <c r="B4286">
        <f t="shared" si="66"/>
        <v>4.4505005834690239E-83</v>
      </c>
    </row>
    <row r="4287" spans="1:2">
      <c r="A4287">
        <v>91.854192760074511</v>
      </c>
      <c r="B4287">
        <f t="shared" si="66"/>
        <v>4.5811847518034021E-189</v>
      </c>
    </row>
    <row r="4288" spans="1:2">
      <c r="A4288">
        <v>201.2897816709301</v>
      </c>
      <c r="B4288">
        <f t="shared" si="66"/>
        <v>1.5413333785883594E-12</v>
      </c>
    </row>
    <row r="4289" spans="1:2">
      <c r="A4289">
        <v>126.58438481565099</v>
      </c>
      <c r="B4289">
        <f t="shared" si="66"/>
        <v>1.9169627789508961E-70</v>
      </c>
    </row>
    <row r="4290" spans="1:2">
      <c r="A4290">
        <v>276.56871952756774</v>
      </c>
      <c r="B4290">
        <f t="shared" ref="B4290:B4353" si="67">_xlfn.NORM.DIST(A4290,180,3,FALSE)</f>
        <v>1.3262687824114866E-226</v>
      </c>
    </row>
    <row r="4291" spans="1:2">
      <c r="A4291">
        <v>139.21689787792275</v>
      </c>
      <c r="B4291">
        <f t="shared" si="67"/>
        <v>9.8513739610635231E-42</v>
      </c>
    </row>
    <row r="4292" spans="1:2">
      <c r="A4292">
        <v>136.72942759483703</v>
      </c>
      <c r="B4292">
        <f t="shared" si="67"/>
        <v>8.8899756598737245E-47</v>
      </c>
    </row>
    <row r="4293" spans="1:2">
      <c r="A4293">
        <v>108.79533692757832</v>
      </c>
      <c r="B4293">
        <f t="shared" si="67"/>
        <v>6.2373403263792079E-124</v>
      </c>
    </row>
    <row r="4294" spans="1:2">
      <c r="A4294">
        <v>179.48699041851796</v>
      </c>
      <c r="B4294">
        <f t="shared" si="67"/>
        <v>0.13105058726131286</v>
      </c>
    </row>
    <row r="4295" spans="1:2">
      <c r="A4295">
        <v>221.31176638111356</v>
      </c>
      <c r="B4295">
        <f t="shared" si="67"/>
        <v>8.8379090354626028E-43</v>
      </c>
    </row>
    <row r="4296" spans="1:2">
      <c r="A4296">
        <v>192.01542886519746</v>
      </c>
      <c r="B4296">
        <f t="shared" si="67"/>
        <v>4.3701161943090584E-5</v>
      </c>
    </row>
    <row r="4297" spans="1:2">
      <c r="A4297">
        <v>208.57993308680307</v>
      </c>
      <c r="B4297">
        <f t="shared" si="67"/>
        <v>2.6071553648510776E-21</v>
      </c>
    </row>
    <row r="4298" spans="1:2">
      <c r="A4298">
        <v>182.01951138478762</v>
      </c>
      <c r="B4298">
        <f t="shared" si="67"/>
        <v>0.1060197313845796</v>
      </c>
    </row>
    <row r="4299" spans="1:2">
      <c r="A4299">
        <v>247.97840796934906</v>
      </c>
      <c r="B4299">
        <f t="shared" si="67"/>
        <v>4.25795791991615E-113</v>
      </c>
    </row>
    <row r="4300" spans="1:2">
      <c r="A4300">
        <v>269.77087873063283</v>
      </c>
      <c r="B4300">
        <f t="shared" si="67"/>
        <v>4.8424637152604598E-196</v>
      </c>
    </row>
    <row r="4301" spans="1:2">
      <c r="A4301">
        <v>205.51700845287996</v>
      </c>
      <c r="B4301">
        <f t="shared" si="67"/>
        <v>2.5939688335688906E-17</v>
      </c>
    </row>
    <row r="4302" spans="1:2">
      <c r="A4302">
        <v>192.83932874684979</v>
      </c>
      <c r="B4302">
        <f t="shared" si="67"/>
        <v>1.4009243553338912E-5</v>
      </c>
    </row>
    <row r="4303" spans="1:2">
      <c r="A4303">
        <v>221.43642399867531</v>
      </c>
      <c r="B4303">
        <f t="shared" si="67"/>
        <v>4.9827606108863468E-43</v>
      </c>
    </row>
    <row r="4304" spans="1:2">
      <c r="A4304">
        <v>155.94502247011405</v>
      </c>
      <c r="B4304">
        <f t="shared" si="67"/>
        <v>1.4541927103686187E-15</v>
      </c>
    </row>
    <row r="4305" spans="1:2">
      <c r="A4305">
        <v>163.49625911941985</v>
      </c>
      <c r="B4305">
        <f t="shared" si="67"/>
        <v>3.5653807968981714E-8</v>
      </c>
    </row>
    <row r="4306" spans="1:2">
      <c r="A4306">
        <v>271.70811608782969</v>
      </c>
      <c r="B4306">
        <f t="shared" si="67"/>
        <v>1.594491723428582E-204</v>
      </c>
    </row>
    <row r="4307" spans="1:2">
      <c r="A4307">
        <v>173.4923505406914</v>
      </c>
      <c r="B4307">
        <f t="shared" si="67"/>
        <v>1.2647434326915008E-2</v>
      </c>
    </row>
    <row r="4308" spans="1:2">
      <c r="A4308">
        <v>128.66657289094292</v>
      </c>
      <c r="B4308">
        <f t="shared" si="67"/>
        <v>3.5074301731017449E-65</v>
      </c>
    </row>
    <row r="4309" spans="1:2">
      <c r="A4309">
        <v>142.49591504238197</v>
      </c>
      <c r="B4309">
        <f t="shared" si="67"/>
        <v>1.5386506778343306E-35</v>
      </c>
    </row>
    <row r="4310" spans="1:2">
      <c r="A4310">
        <v>232.798357046413</v>
      </c>
      <c r="B4310">
        <f t="shared" si="67"/>
        <v>7.3188931373790625E-69</v>
      </c>
    </row>
    <row r="4311" spans="1:2">
      <c r="A4311">
        <v>202.78903593833093</v>
      </c>
      <c r="B4311">
        <f t="shared" si="67"/>
        <v>3.9212458593454799E-14</v>
      </c>
    </row>
    <row r="4312" spans="1:2">
      <c r="A4312">
        <v>103.1851643344271</v>
      </c>
      <c r="B4312">
        <f t="shared" si="67"/>
        <v>5.7436371650414994E-144</v>
      </c>
    </row>
    <row r="4313" spans="1:2">
      <c r="A4313">
        <v>116.38750765967416</v>
      </c>
      <c r="B4313">
        <f t="shared" si="67"/>
        <v>3.0959212199404224E-99</v>
      </c>
    </row>
    <row r="4314" spans="1:2">
      <c r="A4314">
        <v>167.76384018128738</v>
      </c>
      <c r="B4314">
        <f t="shared" si="67"/>
        <v>3.2459123633331493E-5</v>
      </c>
    </row>
    <row r="4315" spans="1:2">
      <c r="A4315">
        <v>180.64566847868264</v>
      </c>
      <c r="B4315">
        <f t="shared" si="67"/>
        <v>0.12993626027566174</v>
      </c>
    </row>
    <row r="4316" spans="1:2">
      <c r="A4316">
        <v>263.0588487588102</v>
      </c>
      <c r="B4316">
        <f t="shared" si="67"/>
        <v>4.719079922704434E-168</v>
      </c>
    </row>
    <row r="4317" spans="1:2">
      <c r="A4317">
        <v>205.08899797248887</v>
      </c>
      <c r="B4317">
        <f t="shared" si="67"/>
        <v>8.6409878524190186E-17</v>
      </c>
    </row>
    <row r="4318" spans="1:2">
      <c r="A4318">
        <v>235.71836027229438</v>
      </c>
      <c r="B4318">
        <f t="shared" si="67"/>
        <v>1.6565088364674577E-76</v>
      </c>
    </row>
    <row r="4319" spans="1:2">
      <c r="A4319">
        <v>230.77310561318882</v>
      </c>
      <c r="B4319">
        <f t="shared" si="67"/>
        <v>8.4213481587254882E-64</v>
      </c>
    </row>
    <row r="4320" spans="1:2">
      <c r="A4320">
        <v>233.52380640033516</v>
      </c>
      <c r="B4320">
        <f t="shared" si="67"/>
        <v>1.0080013296953026E-70</v>
      </c>
    </row>
    <row r="4321" spans="1:2">
      <c r="A4321">
        <v>125.80837665125728</v>
      </c>
      <c r="B4321">
        <f t="shared" si="67"/>
        <v>1.8529812130550465E-72</v>
      </c>
    </row>
    <row r="4322" spans="1:2">
      <c r="A4322">
        <v>151.27842107147444</v>
      </c>
      <c r="B4322">
        <f t="shared" si="67"/>
        <v>1.6608705632355901E-21</v>
      </c>
    </row>
    <row r="4323" spans="1:2">
      <c r="A4323">
        <v>153.47425050975289</v>
      </c>
      <c r="B4323">
        <f t="shared" si="67"/>
        <v>1.4038762831108942E-18</v>
      </c>
    </row>
    <row r="4324" spans="1:2">
      <c r="A4324">
        <v>268.79565029928926</v>
      </c>
      <c r="B4324">
        <f t="shared" si="67"/>
        <v>7.7037176874348625E-192</v>
      </c>
    </row>
    <row r="4325" spans="1:2">
      <c r="A4325">
        <v>151.39728066031239</v>
      </c>
      <c r="B4325">
        <f t="shared" si="67"/>
        <v>2.4250982541108336E-21</v>
      </c>
    </row>
    <row r="4326" spans="1:2">
      <c r="A4326">
        <v>203.2035949920828</v>
      </c>
      <c r="B4326">
        <f t="shared" si="67"/>
        <v>1.3595454951109501E-14</v>
      </c>
    </row>
    <row r="4327" spans="1:2">
      <c r="A4327">
        <v>101.6973901638994</v>
      </c>
      <c r="B4327">
        <f t="shared" si="67"/>
        <v>1.5525862390145636E-149</v>
      </c>
    </row>
    <row r="4328" spans="1:2">
      <c r="A4328">
        <v>212.91825009910099</v>
      </c>
      <c r="B4328">
        <f t="shared" si="67"/>
        <v>9.5277647202583346E-28</v>
      </c>
    </row>
    <row r="4329" spans="1:2">
      <c r="A4329">
        <v>139.46876424568472</v>
      </c>
      <c r="B4329">
        <f t="shared" si="67"/>
        <v>3.0735181800525051E-41</v>
      </c>
    </row>
    <row r="4330" spans="1:2">
      <c r="A4330">
        <v>206.38740852489718</v>
      </c>
      <c r="B4330">
        <f t="shared" si="67"/>
        <v>2.1083529232993397E-18</v>
      </c>
    </row>
    <row r="4331" spans="1:2">
      <c r="A4331">
        <v>216.38819634943502</v>
      </c>
      <c r="B4331">
        <f t="shared" si="67"/>
        <v>1.5017030438691593E-33</v>
      </c>
    </row>
    <row r="4332" spans="1:2">
      <c r="A4332">
        <v>231.66461050976068</v>
      </c>
      <c r="B4332">
        <f t="shared" si="67"/>
        <v>5.2719473412831493E-66</v>
      </c>
    </row>
    <row r="4333" spans="1:2">
      <c r="A4333">
        <v>220.46165940962965</v>
      </c>
      <c r="B4333">
        <f t="shared" si="67"/>
        <v>4.2033800726673593E-41</v>
      </c>
    </row>
    <row r="4334" spans="1:2">
      <c r="A4334">
        <v>231.63214154890738</v>
      </c>
      <c r="B4334">
        <f t="shared" si="67"/>
        <v>6.3517458283236192E-66</v>
      </c>
    </row>
    <row r="4335" spans="1:2">
      <c r="A4335">
        <v>132.08648215339053</v>
      </c>
      <c r="B4335">
        <f t="shared" si="67"/>
        <v>5.4228533277162906E-57</v>
      </c>
    </row>
    <row r="4336" spans="1:2">
      <c r="A4336">
        <v>208.61646066776302</v>
      </c>
      <c r="B4336">
        <f t="shared" si="67"/>
        <v>2.3214465668828746E-21</v>
      </c>
    </row>
    <row r="4337" spans="1:2">
      <c r="A4337">
        <v>244.98569746327121</v>
      </c>
      <c r="B4337">
        <f t="shared" si="67"/>
        <v>1.6985522461260214E-103</v>
      </c>
    </row>
    <row r="4338" spans="1:2">
      <c r="A4338">
        <v>150.19291413380415</v>
      </c>
      <c r="B4338">
        <f t="shared" si="67"/>
        <v>4.868986875747842E-23</v>
      </c>
    </row>
    <row r="4339" spans="1:2">
      <c r="A4339">
        <v>219.18099082511617</v>
      </c>
      <c r="B4339">
        <f t="shared" si="67"/>
        <v>1.2147876226662661E-38</v>
      </c>
    </row>
    <row r="4340" spans="1:2">
      <c r="A4340">
        <v>177.46110120213416</v>
      </c>
      <c r="B4340">
        <f t="shared" si="67"/>
        <v>9.2952903530435144E-2</v>
      </c>
    </row>
    <row r="4341" spans="1:2">
      <c r="A4341">
        <v>246.67292382189771</v>
      </c>
      <c r="B4341">
        <f t="shared" si="67"/>
        <v>7.4208424943471006E-109</v>
      </c>
    </row>
    <row r="4342" spans="1:2">
      <c r="A4342">
        <v>130.82842588089989</v>
      </c>
      <c r="B4342">
        <f t="shared" si="67"/>
        <v>6.1282221460056149E-60</v>
      </c>
    </row>
    <row r="4343" spans="1:2">
      <c r="A4343">
        <v>248.0068183100957</v>
      </c>
      <c r="B4343">
        <f t="shared" si="67"/>
        <v>3.4354815122901172E-113</v>
      </c>
    </row>
    <row r="4344" spans="1:2">
      <c r="A4344">
        <v>133.10206486465177</v>
      </c>
      <c r="B4344">
        <f t="shared" si="67"/>
        <v>1.1413920871453217E-54</v>
      </c>
    </row>
    <row r="4345" spans="1:2">
      <c r="A4345">
        <v>122.55614637950202</v>
      </c>
      <c r="B4345">
        <f t="shared" si="67"/>
        <v>3.2214256210182014E-81</v>
      </c>
    </row>
    <row r="4346" spans="1:2">
      <c r="A4346">
        <v>216.27756996138487</v>
      </c>
      <c r="B4346">
        <f t="shared" si="67"/>
        <v>2.3471389514599161E-33</v>
      </c>
    </row>
    <row r="4347" spans="1:2">
      <c r="A4347">
        <v>193.63023784506368</v>
      </c>
      <c r="B4347">
        <f t="shared" si="67"/>
        <v>4.3783005242188207E-6</v>
      </c>
    </row>
    <row r="4348" spans="1:2">
      <c r="A4348">
        <v>219.38044301321497</v>
      </c>
      <c r="B4348">
        <f t="shared" si="67"/>
        <v>5.0867568997482106E-39</v>
      </c>
    </row>
    <row r="4349" spans="1:2">
      <c r="A4349">
        <v>238.34301191498525</v>
      </c>
      <c r="B4349">
        <f t="shared" si="67"/>
        <v>9.9110506428800639E-84</v>
      </c>
    </row>
    <row r="4350" spans="1:2">
      <c r="A4350">
        <v>85.936028881114908</v>
      </c>
      <c r="B4350">
        <f t="shared" si="67"/>
        <v>4.3972754599685162E-215</v>
      </c>
    </row>
    <row r="4351" spans="1:2">
      <c r="A4351">
        <v>234.77142622112297</v>
      </c>
      <c r="B4351">
        <f t="shared" si="67"/>
        <v>5.5407380278695996E-74</v>
      </c>
    </row>
    <row r="4352" spans="1:2">
      <c r="A4352">
        <v>116.00367815815844</v>
      </c>
      <c r="B4352">
        <f t="shared" si="67"/>
        <v>2.0371626089513148E-100</v>
      </c>
    </row>
    <row r="4353" spans="1:2">
      <c r="A4353">
        <v>222.30537456351158</v>
      </c>
      <c r="B4353">
        <f t="shared" si="67"/>
        <v>8.7452990938236848E-45</v>
      </c>
    </row>
    <row r="4354" spans="1:2">
      <c r="A4354">
        <v>120.21513430197956</v>
      </c>
      <c r="B4354">
        <f t="shared" ref="B4354:B4417" si="68">_xlfn.NORM.DIST(A4354,180,3,FALSE)</f>
        <v>7.7028837873599972E-88</v>
      </c>
    </row>
    <row r="4355" spans="1:2">
      <c r="A4355">
        <v>164.12401168934593</v>
      </c>
      <c r="B4355">
        <f t="shared" si="68"/>
        <v>1.1028893843675069E-7</v>
      </c>
    </row>
    <row r="4356" spans="1:2">
      <c r="A4356">
        <v>124.16092476967606</v>
      </c>
      <c r="B4356">
        <f t="shared" si="68"/>
        <v>7.8393042307614797E-77</v>
      </c>
    </row>
    <row r="4357" spans="1:2">
      <c r="A4357">
        <v>118.23128079384333</v>
      </c>
      <c r="B4357">
        <f t="shared" si="68"/>
        <v>1.1707016272891469E-93</v>
      </c>
    </row>
    <row r="4358" spans="1:2">
      <c r="A4358">
        <v>165.66901240337756</v>
      </c>
      <c r="B4358">
        <f t="shared" si="68"/>
        <v>1.4741992874034929E-6</v>
      </c>
    </row>
    <row r="4359" spans="1:2">
      <c r="A4359">
        <v>186.73974454912241</v>
      </c>
      <c r="B4359">
        <f t="shared" si="68"/>
        <v>1.0661511519418455E-2</v>
      </c>
    </row>
    <row r="4360" spans="1:2">
      <c r="A4360">
        <v>216.81220619000669</v>
      </c>
      <c r="B4360">
        <f t="shared" si="68"/>
        <v>2.6774604510828491E-34</v>
      </c>
    </row>
    <row r="4361" spans="1:2">
      <c r="A4361">
        <v>178.08589677741111</v>
      </c>
      <c r="B4361">
        <f t="shared" si="68"/>
        <v>0.10849027140751069</v>
      </c>
    </row>
    <row r="4362" spans="1:2">
      <c r="A4362">
        <v>162.56428398235585</v>
      </c>
      <c r="B4362">
        <f t="shared" si="68"/>
        <v>6.1508678093637292E-9</v>
      </c>
    </row>
    <row r="4363" spans="1:2">
      <c r="A4363">
        <v>215.78688279048947</v>
      </c>
      <c r="B4363">
        <f t="shared" si="68"/>
        <v>1.673835529527983E-32</v>
      </c>
    </row>
    <row r="4364" spans="1:2">
      <c r="A4364">
        <v>178.59728291085048</v>
      </c>
      <c r="B4364">
        <f t="shared" si="68"/>
        <v>0.11921069810002871</v>
      </c>
    </row>
    <row r="4365" spans="1:2">
      <c r="A4365">
        <v>83.895586612634361</v>
      </c>
      <c r="B4365">
        <f t="shared" si="68"/>
        <v>1.9101113426167658E-224</v>
      </c>
    </row>
    <row r="4366" spans="1:2">
      <c r="A4366">
        <v>159.99332208564738</v>
      </c>
      <c r="B4366">
        <f t="shared" si="68"/>
        <v>2.9265395722349523E-11</v>
      </c>
    </row>
    <row r="4367" spans="1:2">
      <c r="A4367">
        <v>201.88292000937508</v>
      </c>
      <c r="B4367">
        <f t="shared" si="68"/>
        <v>3.7158241244493433E-13</v>
      </c>
    </row>
    <row r="4368" spans="1:2">
      <c r="A4368">
        <v>120.46259416791145</v>
      </c>
      <c r="B4368">
        <f t="shared" si="68"/>
        <v>3.9726161907996613E-87</v>
      </c>
    </row>
    <row r="4369" spans="1:2">
      <c r="A4369">
        <v>159.33855070186837</v>
      </c>
      <c r="B4369">
        <f t="shared" si="68"/>
        <v>6.666229075767226E-12</v>
      </c>
    </row>
    <row r="4370" spans="1:2">
      <c r="A4370">
        <v>264.45640560239553</v>
      </c>
      <c r="B4370">
        <f t="shared" si="68"/>
        <v>1.0600457674990981E-173</v>
      </c>
    </row>
    <row r="4371" spans="1:2">
      <c r="A4371">
        <v>207.65793055914401</v>
      </c>
      <c r="B4371">
        <f t="shared" si="68"/>
        <v>4.6474137480214229E-20</v>
      </c>
    </row>
    <row r="4372" spans="1:2">
      <c r="A4372">
        <v>64.776007093023509</v>
      </c>
      <c r="B4372">
        <f t="shared" si="68"/>
        <v>0</v>
      </c>
    </row>
    <row r="4373" spans="1:2">
      <c r="A4373">
        <v>261.90457720047561</v>
      </c>
      <c r="B4373">
        <f t="shared" si="68"/>
        <v>1.8536666450898662E-163</v>
      </c>
    </row>
    <row r="4374" spans="1:2">
      <c r="A4374">
        <v>166.91083419544157</v>
      </c>
      <c r="B4374">
        <f t="shared" si="68"/>
        <v>9.7750585875826126E-6</v>
      </c>
    </row>
    <row r="4375" spans="1:2">
      <c r="A4375">
        <v>160.611218006743</v>
      </c>
      <c r="B4375">
        <f t="shared" si="68"/>
        <v>1.1315464813104451E-10</v>
      </c>
    </row>
    <row r="4376" spans="1:2">
      <c r="A4376">
        <v>228.59107548327302</v>
      </c>
      <c r="B4376">
        <f t="shared" si="68"/>
        <v>1.4341502840433114E-58</v>
      </c>
    </row>
    <row r="4377" spans="1:2">
      <c r="A4377">
        <v>103.07592947327066</v>
      </c>
      <c r="B4377">
        <f t="shared" si="68"/>
        <v>2.259429196912992E-144</v>
      </c>
    </row>
    <row r="4378" spans="1:2">
      <c r="A4378">
        <v>224.03591219670488</v>
      </c>
      <c r="B4378">
        <f t="shared" si="68"/>
        <v>2.1713209121234349E-48</v>
      </c>
    </row>
    <row r="4379" spans="1:2">
      <c r="A4379">
        <v>163.0268507139408</v>
      </c>
      <c r="B4379">
        <f t="shared" si="68"/>
        <v>1.4892197548890056E-8</v>
      </c>
    </row>
    <row r="4380" spans="1:2">
      <c r="A4380">
        <v>171.55198224798369</v>
      </c>
      <c r="B4380">
        <f t="shared" si="68"/>
        <v>2.5225235113741301E-3</v>
      </c>
    </row>
    <row r="4381" spans="1:2">
      <c r="A4381">
        <v>126.64503219610197</v>
      </c>
      <c r="B4381">
        <f t="shared" si="68"/>
        <v>2.7469303637848337E-70</v>
      </c>
    </row>
    <row r="4382" spans="1:2">
      <c r="A4382">
        <v>148.03697513314546</v>
      </c>
      <c r="B4382">
        <f t="shared" si="68"/>
        <v>2.9807170542284982E-26</v>
      </c>
    </row>
    <row r="4383" spans="1:2">
      <c r="A4383">
        <v>206.40967295519658</v>
      </c>
      <c r="B4383">
        <f t="shared" si="68"/>
        <v>1.9750656770357548E-18</v>
      </c>
    </row>
    <row r="4384" spans="1:2">
      <c r="A4384">
        <v>236.18846444122028</v>
      </c>
      <c r="B4384">
        <f t="shared" si="68"/>
        <v>8.9104371754029012E-78</v>
      </c>
    </row>
    <row r="4385" spans="1:2">
      <c r="A4385">
        <v>66.042296566301957</v>
      </c>
      <c r="B4385">
        <f t="shared" si="68"/>
        <v>0</v>
      </c>
    </row>
    <row r="4386" spans="1:2">
      <c r="A4386">
        <v>-7.0805863291025162</v>
      </c>
      <c r="B4386">
        <f t="shared" si="68"/>
        <v>0</v>
      </c>
    </row>
    <row r="4387" spans="1:2">
      <c r="A4387">
        <v>116.93600117694587</v>
      </c>
      <c r="B4387">
        <f t="shared" si="68"/>
        <v>1.469590646122319E-97</v>
      </c>
    </row>
    <row r="4388" spans="1:2">
      <c r="A4388">
        <v>284.05467037344351</v>
      </c>
      <c r="B4388">
        <f t="shared" si="68"/>
        <v>7.7023629768771007E-263</v>
      </c>
    </row>
    <row r="4389" spans="1:2">
      <c r="A4389">
        <v>101.93742855306482</v>
      </c>
      <c r="B4389">
        <f t="shared" si="68"/>
        <v>1.2492452356616654E-148</v>
      </c>
    </row>
    <row r="4390" spans="1:2">
      <c r="A4390">
        <v>163.39757667054073</v>
      </c>
      <c r="B4390">
        <f t="shared" si="68"/>
        <v>2.9735930726504894E-8</v>
      </c>
    </row>
    <row r="4391" spans="1:2">
      <c r="A4391">
        <v>154.39010712696472</v>
      </c>
      <c r="B4391">
        <f t="shared" si="68"/>
        <v>1.9924433610972598E-17</v>
      </c>
    </row>
    <row r="4392" spans="1:2">
      <c r="A4392">
        <v>218.88297214871272</v>
      </c>
      <c r="B4392">
        <f t="shared" si="68"/>
        <v>4.4239923663176911E-38</v>
      </c>
    </row>
    <row r="4393" spans="1:2">
      <c r="A4393">
        <v>172.63789504766464</v>
      </c>
      <c r="B4393">
        <f t="shared" si="68"/>
        <v>6.5473514263876941E-3</v>
      </c>
    </row>
    <row r="4394" spans="1:2">
      <c r="A4394">
        <v>80.824486758210696</v>
      </c>
      <c r="B4394">
        <f t="shared" si="68"/>
        <v>6.4748753782437899E-239</v>
      </c>
    </row>
    <row r="4395" spans="1:2">
      <c r="A4395">
        <v>197.64676426319056</v>
      </c>
      <c r="B4395">
        <f t="shared" si="68"/>
        <v>4.0765641651881568E-9</v>
      </c>
    </row>
    <row r="4396" spans="1:2">
      <c r="A4396">
        <v>255.96438081236556</v>
      </c>
      <c r="B4396">
        <f t="shared" si="68"/>
        <v>7.8363421871343549E-141</v>
      </c>
    </row>
    <row r="4397" spans="1:2">
      <c r="A4397">
        <v>187.73288888922252</v>
      </c>
      <c r="B4397">
        <f t="shared" si="68"/>
        <v>4.797606765475893E-3</v>
      </c>
    </row>
    <row r="4398" spans="1:2">
      <c r="A4398">
        <v>261.44050298142247</v>
      </c>
      <c r="B4398">
        <f t="shared" si="68"/>
        <v>1.2502482824527527E-161</v>
      </c>
    </row>
    <row r="4399" spans="1:2">
      <c r="A4399">
        <v>61.549520068801939</v>
      </c>
      <c r="B4399">
        <f t="shared" si="68"/>
        <v>0</v>
      </c>
    </row>
    <row r="4400" spans="1:2">
      <c r="A4400">
        <v>189.10928292796598</v>
      </c>
      <c r="B4400">
        <f t="shared" si="68"/>
        <v>1.323471280207617E-3</v>
      </c>
    </row>
    <row r="4401" spans="1:2">
      <c r="A4401">
        <v>239.46806140855188</v>
      </c>
      <c r="B4401">
        <f t="shared" si="68"/>
        <v>6.2832641785102604E-87</v>
      </c>
    </row>
    <row r="4402" spans="1:2">
      <c r="A4402">
        <v>208.16090955093387</v>
      </c>
      <c r="B4402">
        <f t="shared" si="68"/>
        <v>9.7682237763781165E-21</v>
      </c>
    </row>
    <row r="4403" spans="1:2">
      <c r="A4403">
        <v>151.64798742232961</v>
      </c>
      <c r="B4403">
        <f t="shared" si="68"/>
        <v>5.3609772772833835E-21</v>
      </c>
    </row>
    <row r="4404" spans="1:2">
      <c r="A4404">
        <v>228.43162969336845</v>
      </c>
      <c r="B4404">
        <f t="shared" si="68"/>
        <v>3.3872192603011531E-58</v>
      </c>
    </row>
    <row r="4405" spans="1:2">
      <c r="A4405">
        <v>163.88217591127614</v>
      </c>
      <c r="B4405">
        <f t="shared" si="68"/>
        <v>7.1754925139904937E-8</v>
      </c>
    </row>
    <row r="4406" spans="1:2">
      <c r="A4406">
        <v>211.44236188745708</v>
      </c>
      <c r="B4406">
        <f t="shared" si="68"/>
        <v>1.8656795055506449E-25</v>
      </c>
    </row>
    <row r="4407" spans="1:2">
      <c r="A4407">
        <v>205.08459147065878</v>
      </c>
      <c r="B4407">
        <f t="shared" si="68"/>
        <v>8.7477776879371102E-17</v>
      </c>
    </row>
    <row r="4408" spans="1:2">
      <c r="A4408">
        <v>138.50385630546953</v>
      </c>
      <c r="B4408">
        <f t="shared" si="68"/>
        <v>3.7841967615840591E-43</v>
      </c>
    </row>
    <row r="4409" spans="1:2">
      <c r="A4409">
        <v>192.16791702063347</v>
      </c>
      <c r="B4409">
        <f t="shared" si="68"/>
        <v>3.5605635425973776E-5</v>
      </c>
    </row>
    <row r="4410" spans="1:2">
      <c r="A4410">
        <v>213.76853101144661</v>
      </c>
      <c r="B4410">
        <f t="shared" si="68"/>
        <v>4.0822834637340864E-29</v>
      </c>
    </row>
    <row r="4411" spans="1:2">
      <c r="A4411">
        <v>170.49801658657088</v>
      </c>
      <c r="B4411">
        <f t="shared" si="68"/>
        <v>8.8181036355921844E-4</v>
      </c>
    </row>
    <row r="4412" spans="1:2">
      <c r="A4412">
        <v>149.74287114426261</v>
      </c>
      <c r="B4412">
        <f t="shared" si="68"/>
        <v>1.0845195326235296E-23</v>
      </c>
    </row>
    <row r="4413" spans="1:2">
      <c r="A4413">
        <v>201.65644900742336</v>
      </c>
      <c r="B4413">
        <f t="shared" si="68"/>
        <v>6.4263115483438471E-13</v>
      </c>
    </row>
    <row r="4414" spans="1:2">
      <c r="A4414">
        <v>160.42655079188989</v>
      </c>
      <c r="B4414">
        <f t="shared" si="68"/>
        <v>7.5870704339202314E-11</v>
      </c>
    </row>
    <row r="4415" spans="1:2">
      <c r="A4415">
        <v>143.95319158182247</v>
      </c>
      <c r="B4415">
        <f t="shared" si="68"/>
        <v>5.9322398128666527E-33</v>
      </c>
    </row>
    <row r="4416" spans="1:2">
      <c r="A4416">
        <v>212.25791260774713</v>
      </c>
      <c r="B4416">
        <f t="shared" si="68"/>
        <v>1.0408676108617019E-26</v>
      </c>
    </row>
    <row r="4417" spans="1:2">
      <c r="A4417">
        <v>142.5112218382128</v>
      </c>
      <c r="B4417">
        <f t="shared" si="68"/>
        <v>1.6399702411758805E-35</v>
      </c>
    </row>
    <row r="4418" spans="1:2">
      <c r="A4418">
        <v>234.91753654496279</v>
      </c>
      <c r="B4418">
        <f t="shared" ref="B4418:B4481" si="69">_xlfn.NORM.DIST(A4418,180,3,FALSE)</f>
        <v>2.2744904524945471E-74</v>
      </c>
    </row>
    <row r="4419" spans="1:2">
      <c r="A4419">
        <v>259.71454579092097</v>
      </c>
      <c r="B4419">
        <f t="shared" si="69"/>
        <v>6.4264795811202006E-155</v>
      </c>
    </row>
    <row r="4420" spans="1:2">
      <c r="A4420">
        <v>165.9244735489483</v>
      </c>
      <c r="B4420">
        <f t="shared" si="69"/>
        <v>2.2061928864179171E-6</v>
      </c>
    </row>
    <row r="4421" spans="1:2">
      <c r="A4421">
        <v>202.97022433594975</v>
      </c>
      <c r="B4421">
        <f t="shared" si="69"/>
        <v>2.473899621612098E-14</v>
      </c>
    </row>
    <row r="4422" spans="1:2">
      <c r="A4422">
        <v>148.02271198248491</v>
      </c>
      <c r="B4422">
        <f t="shared" si="69"/>
        <v>2.8334576919252877E-26</v>
      </c>
    </row>
    <row r="4423" spans="1:2">
      <c r="A4423">
        <v>200.39491391769843</v>
      </c>
      <c r="B4423">
        <f t="shared" si="69"/>
        <v>1.2243526032490957E-11</v>
      </c>
    </row>
    <row r="4424" spans="1:2">
      <c r="A4424">
        <v>93.706315055605955</v>
      </c>
      <c r="B4424">
        <f t="shared" si="69"/>
        <v>2.8586446259019781E-181</v>
      </c>
    </row>
    <row r="4425" spans="1:2">
      <c r="A4425">
        <v>184.18113245359564</v>
      </c>
      <c r="B4425">
        <f t="shared" si="69"/>
        <v>5.0349542624063215E-2</v>
      </c>
    </row>
    <row r="4426" spans="1:2">
      <c r="A4426">
        <v>191.21866375797254</v>
      </c>
      <c r="B4426">
        <f t="shared" si="69"/>
        <v>1.2222034048365644E-4</v>
      </c>
    </row>
    <row r="4427" spans="1:2">
      <c r="A4427">
        <v>248.78352223793627</v>
      </c>
      <c r="B4427">
        <f t="shared" si="69"/>
        <v>9.3875029276277162E-116</v>
      </c>
    </row>
    <row r="4428" spans="1:2">
      <c r="A4428">
        <v>236.60545866703615</v>
      </c>
      <c r="B4428">
        <f t="shared" si="69"/>
        <v>6.5324715498840971E-79</v>
      </c>
    </row>
    <row r="4429" spans="1:2">
      <c r="A4429">
        <v>186.00449652665702</v>
      </c>
      <c r="B4429">
        <f t="shared" si="69"/>
        <v>1.7943100170249644E-2</v>
      </c>
    </row>
    <row r="4430" spans="1:2">
      <c r="A4430">
        <v>164.29592324100668</v>
      </c>
      <c r="B4430">
        <f t="shared" si="69"/>
        <v>1.4911435924586397E-7</v>
      </c>
    </row>
    <row r="4431" spans="1:2">
      <c r="A4431">
        <v>142.08564652988571</v>
      </c>
      <c r="B4431">
        <f t="shared" si="69"/>
        <v>2.7579881070674815E-36</v>
      </c>
    </row>
    <row r="4432" spans="1:2">
      <c r="A4432">
        <v>144.40253880791715</v>
      </c>
      <c r="B4432">
        <f t="shared" si="69"/>
        <v>3.547791519527827E-32</v>
      </c>
    </row>
    <row r="4433" spans="1:2">
      <c r="A4433">
        <v>138.7910906484467</v>
      </c>
      <c r="B4433">
        <f t="shared" si="69"/>
        <v>1.4162484236178361E-42</v>
      </c>
    </row>
    <row r="4434" spans="1:2">
      <c r="A4434">
        <v>205.54796992626507</v>
      </c>
      <c r="B4434">
        <f t="shared" si="69"/>
        <v>2.375844915900841E-17</v>
      </c>
    </row>
    <row r="4435" spans="1:2">
      <c r="A4435">
        <v>162.64290525185061</v>
      </c>
      <c r="B4435">
        <f t="shared" si="69"/>
        <v>7.1603789003530755E-9</v>
      </c>
    </row>
    <row r="4436" spans="1:2">
      <c r="A4436">
        <v>201.5284285332018</v>
      </c>
      <c r="B4436">
        <f t="shared" si="69"/>
        <v>8.7367854578483637E-13</v>
      </c>
    </row>
    <row r="4437" spans="1:2">
      <c r="A4437">
        <v>145.11082599681686</v>
      </c>
      <c r="B4437">
        <f t="shared" si="69"/>
        <v>5.6822037257016805E-31</v>
      </c>
    </row>
    <row r="4438" spans="1:2">
      <c r="A4438">
        <v>147.01924715125642</v>
      </c>
      <c r="B4438">
        <f t="shared" si="69"/>
        <v>7.5790214058391851E-28</v>
      </c>
    </row>
    <row r="4439" spans="1:2">
      <c r="A4439">
        <v>241.70378128445009</v>
      </c>
      <c r="B4439">
        <f t="shared" si="69"/>
        <v>1.8276853637416498E-93</v>
      </c>
    </row>
    <row r="4440" spans="1:2">
      <c r="A4440">
        <v>200.99222683682456</v>
      </c>
      <c r="B4440">
        <f t="shared" si="69"/>
        <v>3.1006269036102642E-12</v>
      </c>
    </row>
    <row r="4441" spans="1:2">
      <c r="A4441">
        <v>254.437180046516</v>
      </c>
      <c r="B4441">
        <f t="shared" si="69"/>
        <v>2.7291900592279351E-135</v>
      </c>
    </row>
    <row r="4442" spans="1:2">
      <c r="A4442">
        <v>136.1563504357764</v>
      </c>
      <c r="B4442">
        <f t="shared" si="69"/>
        <v>5.5511211339968719E-48</v>
      </c>
    </row>
    <row r="4443" spans="1:2">
      <c r="A4443">
        <v>134.10523979444406</v>
      </c>
      <c r="B4443">
        <f t="shared" si="69"/>
        <v>2.0109262567538645E-52</v>
      </c>
    </row>
    <row r="4444" spans="1:2">
      <c r="A4444">
        <v>157.35313172597671</v>
      </c>
      <c r="B4444">
        <f t="shared" si="69"/>
        <v>5.614044730319642E-14</v>
      </c>
    </row>
    <row r="4445" spans="1:2">
      <c r="A4445">
        <v>194.05523335051839</v>
      </c>
      <c r="B4445">
        <f t="shared" si="69"/>
        <v>2.277282434413517E-6</v>
      </c>
    </row>
    <row r="4446" spans="1:2">
      <c r="A4446">
        <v>288.76081432797946</v>
      </c>
      <c r="B4446">
        <f t="shared" si="69"/>
        <v>5.2721657714801495E-287</v>
      </c>
    </row>
    <row r="4447" spans="1:2">
      <c r="A4447">
        <v>199.40971287694992</v>
      </c>
      <c r="B4447">
        <f t="shared" si="69"/>
        <v>1.0816301834344307E-10</v>
      </c>
    </row>
    <row r="4448" spans="1:2">
      <c r="A4448">
        <v>177.45715854260197</v>
      </c>
      <c r="B4448">
        <f t="shared" si="69"/>
        <v>9.2849496393949904E-2</v>
      </c>
    </row>
    <row r="4449" spans="1:2">
      <c r="A4449">
        <v>169.94169573052204</v>
      </c>
      <c r="B4449">
        <f t="shared" si="69"/>
        <v>4.8175361155807032E-4</v>
      </c>
    </row>
    <row r="4450" spans="1:2">
      <c r="A4450">
        <v>89.40951192897046</v>
      </c>
      <c r="B4450">
        <f t="shared" si="69"/>
        <v>1.3134156045741058E-199</v>
      </c>
    </row>
    <row r="4451" spans="1:2">
      <c r="A4451">
        <v>116.3621122938639</v>
      </c>
      <c r="B4451">
        <f t="shared" si="69"/>
        <v>2.5871421401840375E-99</v>
      </c>
    </row>
    <row r="4452" spans="1:2">
      <c r="A4452">
        <v>256.59706170670688</v>
      </c>
      <c r="B4452">
        <f t="shared" si="69"/>
        <v>3.6750604509673717E-143</v>
      </c>
    </row>
    <row r="4453" spans="1:2">
      <c r="A4453">
        <v>181.67986286214727</v>
      </c>
      <c r="B4453">
        <f t="shared" si="69"/>
        <v>0.11368483961311879</v>
      </c>
    </row>
    <row r="4454" spans="1:2">
      <c r="A4454">
        <v>194.96123331889976</v>
      </c>
      <c r="B4454">
        <f t="shared" si="69"/>
        <v>5.2860563284170151E-7</v>
      </c>
    </row>
    <row r="4455" spans="1:2">
      <c r="A4455">
        <v>137.81006418837933</v>
      </c>
      <c r="B4455">
        <f t="shared" si="69"/>
        <v>1.5035394295427061E-44</v>
      </c>
    </row>
    <row r="4456" spans="1:2">
      <c r="A4456">
        <v>307.01486411970109</v>
      </c>
      <c r="B4456">
        <f t="shared" si="69"/>
        <v>0</v>
      </c>
    </row>
    <row r="4457" spans="1:2">
      <c r="A4457">
        <v>211.71173830196494</v>
      </c>
      <c r="B4457">
        <f t="shared" si="69"/>
        <v>7.2506187557391989E-26</v>
      </c>
    </row>
    <row r="4458" spans="1:2">
      <c r="A4458">
        <v>162.57257516343088</v>
      </c>
      <c r="B4458">
        <f t="shared" si="69"/>
        <v>6.25044011604741E-9</v>
      </c>
    </row>
    <row r="4459" spans="1:2">
      <c r="A4459">
        <v>241.61472356325248</v>
      </c>
      <c r="B4459">
        <f t="shared" si="69"/>
        <v>3.3641902104804344E-93</v>
      </c>
    </row>
    <row r="4460" spans="1:2">
      <c r="A4460">
        <v>198.66518800852646</v>
      </c>
      <c r="B4460">
        <f t="shared" si="69"/>
        <v>5.2244114050506823E-10</v>
      </c>
    </row>
    <row r="4461" spans="1:2">
      <c r="A4461">
        <v>135.22889776111697</v>
      </c>
      <c r="B4461">
        <f t="shared" si="69"/>
        <v>5.7735194160045754E-50</v>
      </c>
    </row>
    <row r="4462" spans="1:2">
      <c r="A4462">
        <v>153.06693899190577</v>
      </c>
      <c r="B4462">
        <f t="shared" si="69"/>
        <v>4.1876259981421982E-19</v>
      </c>
    </row>
    <row r="4463" spans="1:2">
      <c r="A4463">
        <v>196.32295834497199</v>
      </c>
      <c r="B4463">
        <f t="shared" si="69"/>
        <v>4.9578142604674885E-8</v>
      </c>
    </row>
    <row r="4464" spans="1:2">
      <c r="A4464">
        <v>176.77333903491672</v>
      </c>
      <c r="B4464">
        <f t="shared" si="69"/>
        <v>7.4574350774260709E-2</v>
      </c>
    </row>
    <row r="4465" spans="1:2">
      <c r="A4465">
        <v>189.29957423068117</v>
      </c>
      <c r="B4465">
        <f t="shared" si="69"/>
        <v>1.0894188715131459E-3</v>
      </c>
    </row>
    <row r="4466" spans="1:2">
      <c r="A4466">
        <v>172.42493345263938</v>
      </c>
      <c r="B4466">
        <f t="shared" si="69"/>
        <v>5.486749184489618E-3</v>
      </c>
    </row>
    <row r="4467" spans="1:2">
      <c r="A4467">
        <v>187.64214973969501</v>
      </c>
      <c r="B4467">
        <f t="shared" si="69"/>
        <v>5.1842425941668342E-3</v>
      </c>
    </row>
    <row r="4468" spans="1:2">
      <c r="A4468">
        <v>246.81996183033334</v>
      </c>
      <c r="B4468">
        <f t="shared" si="69"/>
        <v>2.4938278371918888E-109</v>
      </c>
    </row>
    <row r="4469" spans="1:2">
      <c r="A4469">
        <v>198.54841571002908</v>
      </c>
      <c r="B4469">
        <f t="shared" si="69"/>
        <v>6.6509507257774053E-10</v>
      </c>
    </row>
    <row r="4470" spans="1:2">
      <c r="A4470">
        <v>287.11278264352586</v>
      </c>
      <c r="B4470">
        <f t="shared" si="69"/>
        <v>2.021788458025932E-278</v>
      </c>
    </row>
    <row r="4471" spans="1:2">
      <c r="A4471">
        <v>136.32542095336248</v>
      </c>
      <c r="B4471">
        <f t="shared" si="69"/>
        <v>1.2629580268313847E-47</v>
      </c>
    </row>
    <row r="4472" spans="1:2">
      <c r="A4472">
        <v>204.86907874299504</v>
      </c>
      <c r="B4472">
        <f t="shared" si="69"/>
        <v>1.5909102855874676E-16</v>
      </c>
    </row>
    <row r="4473" spans="1:2">
      <c r="A4473">
        <v>224.70233761821873</v>
      </c>
      <c r="B4473">
        <f t="shared" si="69"/>
        <v>8.1261995461030602E-50</v>
      </c>
    </row>
    <row r="4474" spans="1:2">
      <c r="A4474">
        <v>131.87984040967422</v>
      </c>
      <c r="B4474">
        <f t="shared" si="69"/>
        <v>1.800647281505581E-57</v>
      </c>
    </row>
    <row r="4475" spans="1:2">
      <c r="A4475">
        <v>229.54554697178537</v>
      </c>
      <c r="B4475">
        <f t="shared" si="69"/>
        <v>7.8814843424705572E-61</v>
      </c>
    </row>
    <row r="4476" spans="1:2">
      <c r="A4476">
        <v>148.46788462789846</v>
      </c>
      <c r="B4476">
        <f t="shared" si="69"/>
        <v>1.3629008427240359E-25</v>
      </c>
    </row>
    <row r="4477" spans="1:2">
      <c r="A4477">
        <v>136.37052961683366</v>
      </c>
      <c r="B4477">
        <f t="shared" si="69"/>
        <v>1.5718350771661606E-47</v>
      </c>
    </row>
    <row r="4478" spans="1:2">
      <c r="A4478">
        <v>217.03531433529861</v>
      </c>
      <c r="B4478">
        <f t="shared" si="69"/>
        <v>1.0720110223961821E-34</v>
      </c>
    </row>
    <row r="4479" spans="1:2">
      <c r="A4479">
        <v>162.73381834223983</v>
      </c>
      <c r="B4479">
        <f t="shared" si="69"/>
        <v>8.528688720154765E-9</v>
      </c>
    </row>
    <row r="4480" spans="1:2">
      <c r="A4480">
        <v>64.725912124849856</v>
      </c>
      <c r="B4480">
        <f t="shared" si="69"/>
        <v>0</v>
      </c>
    </row>
    <row r="4481" spans="1:2">
      <c r="A4481">
        <v>110.33436567202443</v>
      </c>
      <c r="B4481">
        <f t="shared" si="69"/>
        <v>1.061495421850833E-118</v>
      </c>
    </row>
    <row r="4482" spans="1:2">
      <c r="A4482">
        <v>150.64527633483522</v>
      </c>
      <c r="B4482">
        <f t="shared" ref="B4482:B4545" si="70">_xlfn.NORM.DIST(A4482,180,3,FALSE)</f>
        <v>2.1535336085645049E-22</v>
      </c>
    </row>
    <row r="4483" spans="1:2">
      <c r="A4483">
        <v>194.83089363318868</v>
      </c>
      <c r="B4483">
        <f t="shared" si="70"/>
        <v>6.5587501152317829E-7</v>
      </c>
    </row>
    <row r="4484" spans="1:2">
      <c r="A4484">
        <v>227.24430937130819</v>
      </c>
      <c r="B4484">
        <f t="shared" si="70"/>
        <v>1.8649855300176501E-55</v>
      </c>
    </row>
    <row r="4485" spans="1:2">
      <c r="A4485">
        <v>133.29235616736696</v>
      </c>
      <c r="B4485">
        <f t="shared" si="70"/>
        <v>3.0704446861618773E-54</v>
      </c>
    </row>
    <row r="4486" spans="1:2">
      <c r="A4486">
        <v>238.87909765078803</v>
      </c>
      <c r="B4486">
        <f t="shared" si="70"/>
        <v>3.0194152422079827E-85</v>
      </c>
    </row>
    <row r="4487" spans="1:2">
      <c r="A4487">
        <v>231.4955399921746</v>
      </c>
      <c r="B4487">
        <f t="shared" si="70"/>
        <v>1.3892694748334752E-65</v>
      </c>
    </row>
    <row r="4488" spans="1:2">
      <c r="A4488">
        <v>137.49070876627229</v>
      </c>
      <c r="B4488">
        <f t="shared" si="70"/>
        <v>3.3457004518706255E-45</v>
      </c>
    </row>
    <row r="4489" spans="1:2">
      <c r="A4489">
        <v>186.73185923005803</v>
      </c>
      <c r="B4489">
        <f t="shared" si="70"/>
        <v>1.0724616986104409E-2</v>
      </c>
    </row>
    <row r="4490" spans="1:2">
      <c r="A4490">
        <v>110.5025085050147</v>
      </c>
      <c r="B4490">
        <f t="shared" si="70"/>
        <v>3.8947863006892421E-118</v>
      </c>
    </row>
    <row r="4491" spans="1:2">
      <c r="A4491">
        <v>198.59010353655322</v>
      </c>
      <c r="B4491">
        <f t="shared" si="70"/>
        <v>6.1027980216167918E-10</v>
      </c>
    </row>
    <row r="4492" spans="1:2">
      <c r="A4492">
        <v>148.27875293092802</v>
      </c>
      <c r="B4492">
        <f t="shared" si="70"/>
        <v>7.0116804561577301E-26</v>
      </c>
    </row>
    <row r="4493" spans="1:2">
      <c r="A4493">
        <v>209.93209136548103</v>
      </c>
      <c r="B4493">
        <f t="shared" si="70"/>
        <v>3.2155944291262451E-23</v>
      </c>
    </row>
    <row r="4494" spans="1:2">
      <c r="A4494">
        <v>146.99518533205264</v>
      </c>
      <c r="B4494">
        <f t="shared" si="70"/>
        <v>6.939132117976028E-28</v>
      </c>
    </row>
    <row r="4495" spans="1:2">
      <c r="A4495">
        <v>220.43498847750016</v>
      </c>
      <c r="B4495">
        <f t="shared" si="70"/>
        <v>4.7386630392211048E-41</v>
      </c>
    </row>
    <row r="4496" spans="1:2">
      <c r="A4496">
        <v>216.32285256571777</v>
      </c>
      <c r="B4496">
        <f t="shared" si="70"/>
        <v>1.9553246060390946E-33</v>
      </c>
    </row>
    <row r="4497" spans="1:2">
      <c r="A4497">
        <v>211.78751853738504</v>
      </c>
      <c r="B4497">
        <f t="shared" si="70"/>
        <v>5.5497568114986092E-26</v>
      </c>
    </row>
    <row r="4498" spans="1:2">
      <c r="A4498">
        <v>247.3294925945811</v>
      </c>
      <c r="B4498">
        <f t="shared" si="70"/>
        <v>5.5933863279210709E-111</v>
      </c>
    </row>
    <row r="4499" spans="1:2">
      <c r="A4499">
        <v>148.59062889598135</v>
      </c>
      <c r="B4499">
        <f t="shared" si="70"/>
        <v>2.0934665492846945E-25</v>
      </c>
    </row>
    <row r="4500" spans="1:2">
      <c r="A4500">
        <v>192.67831748918979</v>
      </c>
      <c r="B4500">
        <f t="shared" si="70"/>
        <v>1.7601330469639443E-5</v>
      </c>
    </row>
    <row r="4501" spans="1:2">
      <c r="A4501">
        <v>203.20794351362565</v>
      </c>
      <c r="B4501">
        <f t="shared" si="70"/>
        <v>1.3443869896701864E-14</v>
      </c>
    </row>
    <row r="4502" spans="1:2">
      <c r="A4502">
        <v>224.26864506967831</v>
      </c>
      <c r="B4502">
        <f t="shared" si="70"/>
        <v>6.9322041999033927E-49</v>
      </c>
    </row>
    <row r="4503" spans="1:2">
      <c r="A4503">
        <v>126.33390997478273</v>
      </c>
      <c r="B4503">
        <f t="shared" si="70"/>
        <v>4.3200043721655224E-71</v>
      </c>
    </row>
    <row r="4504" spans="1:2">
      <c r="A4504">
        <v>263.2355726743117</v>
      </c>
      <c r="B4504">
        <f t="shared" si="70"/>
        <v>9.2213467291953291E-169</v>
      </c>
    </row>
    <row r="4505" spans="1:2">
      <c r="A4505">
        <v>181.85165845323354</v>
      </c>
      <c r="B4505">
        <f t="shared" si="70"/>
        <v>0.10991688740281762</v>
      </c>
    </row>
    <row r="4506" spans="1:2">
      <c r="A4506">
        <v>116.12346543159219</v>
      </c>
      <c r="B4506">
        <f t="shared" si="70"/>
        <v>4.7708880018148298E-100</v>
      </c>
    </row>
    <row r="4507" spans="1:2">
      <c r="A4507">
        <v>160.17433654240449</v>
      </c>
      <c r="B4507">
        <f t="shared" si="70"/>
        <v>4.3683659065007146E-11</v>
      </c>
    </row>
    <row r="4508" spans="1:2">
      <c r="A4508">
        <v>170.98980538292381</v>
      </c>
      <c r="B4508">
        <f t="shared" si="70"/>
        <v>1.4622905352887634E-3</v>
      </c>
    </row>
    <row r="4509" spans="1:2">
      <c r="A4509">
        <v>203.07824161107419</v>
      </c>
      <c r="B4509">
        <f t="shared" si="70"/>
        <v>1.8765982758166343E-14</v>
      </c>
    </row>
    <row r="4510" spans="1:2">
      <c r="A4510">
        <v>138.23158087659976</v>
      </c>
      <c r="B4510">
        <f t="shared" si="70"/>
        <v>1.0739457754725489E-43</v>
      </c>
    </row>
    <row r="4511" spans="1:2">
      <c r="A4511">
        <v>120.93061104649678</v>
      </c>
      <c r="B4511">
        <f t="shared" si="70"/>
        <v>8.6774495661577632E-86</v>
      </c>
    </row>
    <row r="4512" spans="1:2">
      <c r="A4512">
        <v>167.65541704415227</v>
      </c>
      <c r="B4512">
        <f t="shared" si="70"/>
        <v>2.7992014469789603E-5</v>
      </c>
    </row>
    <row r="4513" spans="1:2">
      <c r="A4513">
        <v>146.56589928534231</v>
      </c>
      <c r="B4513">
        <f t="shared" si="70"/>
        <v>1.4228474098893957E-28</v>
      </c>
    </row>
    <row r="4514" spans="1:2">
      <c r="A4514">
        <v>213.69083742654766</v>
      </c>
      <c r="B4514">
        <f t="shared" si="70"/>
        <v>5.4620931073170135E-29</v>
      </c>
    </row>
    <row r="4515" spans="1:2">
      <c r="A4515">
        <v>146.90375041907828</v>
      </c>
      <c r="B4515">
        <f t="shared" si="70"/>
        <v>4.9599813778154589E-28</v>
      </c>
    </row>
    <row r="4516" spans="1:2">
      <c r="A4516">
        <v>256.35702331754146</v>
      </c>
      <c r="B4516">
        <f t="shared" si="70"/>
        <v>2.8255371809865911E-142</v>
      </c>
    </row>
    <row r="4517" spans="1:2">
      <c r="A4517">
        <v>153.85761616897071</v>
      </c>
      <c r="B4517">
        <f t="shared" si="70"/>
        <v>4.3101294679793887E-18</v>
      </c>
    </row>
    <row r="4518" spans="1:2">
      <c r="A4518">
        <v>167.92038695683004</v>
      </c>
      <c r="B4518">
        <f t="shared" si="70"/>
        <v>4.0103230317211096E-5</v>
      </c>
    </row>
    <row r="4519" spans="1:2">
      <c r="A4519">
        <v>213.66173132235417</v>
      </c>
      <c r="B4519">
        <f t="shared" si="70"/>
        <v>6.0905693265191679E-29</v>
      </c>
    </row>
    <row r="4520" spans="1:2">
      <c r="A4520">
        <v>168.12088279009913</v>
      </c>
      <c r="B4520">
        <f t="shared" si="70"/>
        <v>5.2369532203685601E-5</v>
      </c>
    </row>
    <row r="4521" spans="1:2">
      <c r="A4521">
        <v>85.265312918345444</v>
      </c>
      <c r="B4521">
        <f t="shared" si="70"/>
        <v>3.8718220225470038E-218</v>
      </c>
    </row>
    <row r="4522" spans="1:2">
      <c r="A4522">
        <v>239.1305001762521</v>
      </c>
      <c r="B4522">
        <f t="shared" si="70"/>
        <v>5.8091310799941162E-86</v>
      </c>
    </row>
    <row r="4523" spans="1:2">
      <c r="A4523">
        <v>91.363911451189779</v>
      </c>
      <c r="B4523">
        <f t="shared" si="70"/>
        <v>3.7134782927997377E-191</v>
      </c>
    </row>
    <row r="4524" spans="1:2">
      <c r="A4524">
        <v>167.24920715176268</v>
      </c>
      <c r="B4524">
        <f t="shared" si="70"/>
        <v>1.588835577120038E-5</v>
      </c>
    </row>
    <row r="4525" spans="1:2">
      <c r="A4525">
        <v>167.59511754542473</v>
      </c>
      <c r="B4525">
        <f t="shared" si="70"/>
        <v>2.576480084558461E-5</v>
      </c>
    </row>
    <row r="4526" spans="1:2">
      <c r="A4526">
        <v>209.78389375130064</v>
      </c>
      <c r="B4526">
        <f t="shared" si="70"/>
        <v>5.2575541532166699E-23</v>
      </c>
    </row>
    <row r="4527" spans="1:2">
      <c r="A4527">
        <v>189.85948986453877</v>
      </c>
      <c r="B4527">
        <f t="shared" si="70"/>
        <v>6.0030011059073471E-4</v>
      </c>
    </row>
    <row r="4528" spans="1:2">
      <c r="A4528">
        <v>215.10138185447431</v>
      </c>
      <c r="B4528">
        <f t="shared" si="70"/>
        <v>2.4897883887021613E-31</v>
      </c>
    </row>
    <row r="4529" spans="1:2">
      <c r="A4529">
        <v>300.5127227876801</v>
      </c>
      <c r="B4529">
        <f t="shared" si="70"/>
        <v>0</v>
      </c>
    </row>
    <row r="4530" spans="1:2">
      <c r="A4530">
        <v>172.86645333995693</v>
      </c>
      <c r="B4530">
        <f t="shared" si="70"/>
        <v>7.8705015768668549E-3</v>
      </c>
    </row>
    <row r="4531" spans="1:2">
      <c r="A4531">
        <v>203.5720017371932</v>
      </c>
      <c r="B4531">
        <f t="shared" si="70"/>
        <v>5.2193739804202399E-15</v>
      </c>
    </row>
    <row r="4532" spans="1:2">
      <c r="A4532">
        <v>172.90982259481098</v>
      </c>
      <c r="B4532">
        <f t="shared" si="70"/>
        <v>8.1449041764230009E-3</v>
      </c>
    </row>
    <row r="4533" spans="1:2">
      <c r="A4533">
        <v>179.1396884979622</v>
      </c>
      <c r="B4533">
        <f t="shared" si="70"/>
        <v>0.12762366257289434</v>
      </c>
    </row>
    <row r="4534" spans="1:2">
      <c r="A4534">
        <v>186.04374918111716</v>
      </c>
      <c r="B4534">
        <f t="shared" si="70"/>
        <v>1.7477808727657754E-2</v>
      </c>
    </row>
    <row r="4535" spans="1:2">
      <c r="A4535">
        <v>186.39754489384359</v>
      </c>
      <c r="B4535">
        <f t="shared" si="70"/>
        <v>1.3686287510660306E-2</v>
      </c>
    </row>
    <row r="4536" spans="1:2">
      <c r="A4536">
        <v>147.03368424277869</v>
      </c>
      <c r="B4536">
        <f t="shared" si="70"/>
        <v>7.9906941811408446E-28</v>
      </c>
    </row>
    <row r="4537" spans="1:2">
      <c r="A4537">
        <v>232.47934950602939</v>
      </c>
      <c r="B4537">
        <f t="shared" si="70"/>
        <v>4.7288073521100457E-68</v>
      </c>
    </row>
    <row r="4538" spans="1:2">
      <c r="A4538">
        <v>227.61712261824869</v>
      </c>
      <c r="B4538">
        <f t="shared" si="70"/>
        <v>2.6145262554242869E-56</v>
      </c>
    </row>
    <row r="4539" spans="1:2">
      <c r="A4539">
        <v>177.50794927422248</v>
      </c>
      <c r="B4539">
        <f t="shared" si="70"/>
        <v>9.4178023294737817E-2</v>
      </c>
    </row>
    <row r="4540" spans="1:2">
      <c r="A4540">
        <v>223.65202471490193</v>
      </c>
      <c r="B4540">
        <f t="shared" si="70"/>
        <v>1.4089974932617771E-47</v>
      </c>
    </row>
    <row r="4541" spans="1:2">
      <c r="A4541">
        <v>156.47136751766084</v>
      </c>
      <c r="B4541">
        <f t="shared" si="70"/>
        <v>5.8466092581160186E-15</v>
      </c>
    </row>
    <row r="4542" spans="1:2">
      <c r="A4542">
        <v>209.52982413262362</v>
      </c>
      <c r="B4542">
        <f t="shared" si="70"/>
        <v>1.2144517096042349E-22</v>
      </c>
    </row>
    <row r="4543" spans="1:2">
      <c r="A4543">
        <v>252.73580649780342</v>
      </c>
      <c r="B4543">
        <f t="shared" si="70"/>
        <v>3.0023514304788463E-129</v>
      </c>
    </row>
    <row r="4544" spans="1:2">
      <c r="A4544">
        <v>241.55001756269485</v>
      </c>
      <c r="B4544">
        <f t="shared" si="70"/>
        <v>5.2379864629125426E-93</v>
      </c>
    </row>
    <row r="4545" spans="1:2">
      <c r="A4545">
        <v>179.4635663824738</v>
      </c>
      <c r="B4545">
        <f t="shared" si="70"/>
        <v>0.13087173657457793</v>
      </c>
    </row>
    <row r="4546" spans="1:2">
      <c r="A4546">
        <v>292.09398508071899</v>
      </c>
      <c r="B4546">
        <f t="shared" ref="B4546:B4609" si="71">_xlfn.NORM.DIST(A4546,180,3,FALSE)</f>
        <v>9.1333340549082078E-305</v>
      </c>
    </row>
    <row r="4547" spans="1:2">
      <c r="A4547">
        <v>194.36751517758239</v>
      </c>
      <c r="B4547">
        <f t="shared" si="71"/>
        <v>1.3907968081839761E-6</v>
      </c>
    </row>
    <row r="4548" spans="1:2">
      <c r="A4548">
        <v>221.63755761510401</v>
      </c>
      <c r="B4548">
        <f t="shared" si="71"/>
        <v>1.9693586793149553E-43</v>
      </c>
    </row>
    <row r="4549" spans="1:2">
      <c r="A4549">
        <v>186.05557715971372</v>
      </c>
      <c r="B4549">
        <f t="shared" si="71"/>
        <v>1.7339400823163941E-2</v>
      </c>
    </row>
    <row r="4550" spans="1:2">
      <c r="A4550">
        <v>176.5230961151974</v>
      </c>
      <c r="B4550">
        <f t="shared" si="71"/>
        <v>6.7938378044822306E-2</v>
      </c>
    </row>
    <row r="4551" spans="1:2">
      <c r="A4551">
        <v>161.93009560054634</v>
      </c>
      <c r="B4551">
        <f t="shared" si="71"/>
        <v>1.7605649238301696E-9</v>
      </c>
    </row>
    <row r="4552" spans="1:2">
      <c r="A4552">
        <v>180.41942939787987</v>
      </c>
      <c r="B4552">
        <f t="shared" si="71"/>
        <v>0.13168741776852114</v>
      </c>
    </row>
    <row r="4553" spans="1:2">
      <c r="A4553">
        <v>213.10587430860323</v>
      </c>
      <c r="B4553">
        <f t="shared" si="71"/>
        <v>4.7874755192163151E-28</v>
      </c>
    </row>
    <row r="4554" spans="1:2">
      <c r="A4554">
        <v>149.16399595647817</v>
      </c>
      <c r="B4554">
        <f t="shared" si="71"/>
        <v>1.5204150149727079E-24</v>
      </c>
    </row>
    <row r="4555" spans="1:2">
      <c r="A4555">
        <v>210.7751247419219</v>
      </c>
      <c r="B4555">
        <f t="shared" si="71"/>
        <v>1.8726667268638681E-24</v>
      </c>
    </row>
    <row r="4556" spans="1:2">
      <c r="A4556">
        <v>162.30766323104035</v>
      </c>
      <c r="B4556">
        <f t="shared" si="71"/>
        <v>3.7276677634790656E-9</v>
      </c>
    </row>
    <row r="4557" spans="1:2">
      <c r="A4557">
        <v>184.07154971071577</v>
      </c>
      <c r="B4557">
        <f t="shared" si="71"/>
        <v>5.2943816637338936E-2</v>
      </c>
    </row>
    <row r="4558" spans="1:2">
      <c r="A4558">
        <v>96.586543804442044</v>
      </c>
      <c r="B4558">
        <f t="shared" si="71"/>
        <v>1.7764655707066622E-169</v>
      </c>
    </row>
    <row r="4559" spans="1:2">
      <c r="A4559">
        <v>126.04110952423071</v>
      </c>
      <c r="B4559">
        <f t="shared" si="71"/>
        <v>7.5017710343820582E-72</v>
      </c>
    </row>
    <row r="4560" spans="1:2">
      <c r="A4560">
        <v>147.07693753705826</v>
      </c>
      <c r="B4560">
        <f t="shared" si="71"/>
        <v>9.3615158747479701E-28</v>
      </c>
    </row>
    <row r="4561" spans="1:2">
      <c r="A4561">
        <v>132.16521938345977</v>
      </c>
      <c r="B4561">
        <f t="shared" si="71"/>
        <v>8.2437307238200449E-57</v>
      </c>
    </row>
    <row r="4562" spans="1:2">
      <c r="A4562">
        <v>225.96491635311395</v>
      </c>
      <c r="B4562">
        <f t="shared" si="71"/>
        <v>1.4057437110424612E-52</v>
      </c>
    </row>
    <row r="4563" spans="1:2">
      <c r="A4563">
        <v>214.51044676694437</v>
      </c>
      <c r="B4563">
        <f t="shared" si="71"/>
        <v>2.4472133399399367E-30</v>
      </c>
    </row>
    <row r="4564" spans="1:2">
      <c r="A4564">
        <v>223.3265813626349</v>
      </c>
      <c r="B4564">
        <f t="shared" si="71"/>
        <v>6.7901148115566878E-47</v>
      </c>
    </row>
    <row r="4565" spans="1:2">
      <c r="A4565">
        <v>149.11250946141081</v>
      </c>
      <c r="B4565">
        <f t="shared" si="71"/>
        <v>1.2743444214585489E-24</v>
      </c>
    </row>
    <row r="4566" spans="1:2">
      <c r="A4566">
        <v>251.91457370936405</v>
      </c>
      <c r="B4566">
        <f t="shared" si="71"/>
        <v>2.2059886933312879E-126</v>
      </c>
    </row>
    <row r="4567" spans="1:2">
      <c r="A4567">
        <v>179.95123857843282</v>
      </c>
      <c r="B4567">
        <f t="shared" si="71"/>
        <v>0.1329631954498762</v>
      </c>
    </row>
    <row r="4568" spans="1:2">
      <c r="A4568">
        <v>191.49459194493829</v>
      </c>
      <c r="B4568">
        <f t="shared" si="71"/>
        <v>8.6284172609503177E-5</v>
      </c>
    </row>
    <row r="4569" spans="1:2">
      <c r="A4569">
        <v>126.72585671651177</v>
      </c>
      <c r="B4569">
        <f t="shared" si="71"/>
        <v>4.433882201924892E-70</v>
      </c>
    </row>
    <row r="4570" spans="1:2">
      <c r="A4570">
        <v>188.98242205948918</v>
      </c>
      <c r="B4570">
        <f t="shared" si="71"/>
        <v>1.5034541565728506E-3</v>
      </c>
    </row>
    <row r="4571" spans="1:2">
      <c r="A4571">
        <v>216.68575118354056</v>
      </c>
      <c r="B4571">
        <f t="shared" si="71"/>
        <v>4.4871257205486409E-34</v>
      </c>
    </row>
    <row r="4572" spans="1:2">
      <c r="A4572">
        <v>89.028929323540069</v>
      </c>
      <c r="B4572">
        <f t="shared" si="71"/>
        <v>2.8262717047882063E-201</v>
      </c>
    </row>
    <row r="4573" spans="1:2">
      <c r="A4573">
        <v>173.48846586144646</v>
      </c>
      <c r="B4573">
        <f t="shared" si="71"/>
        <v>1.261194817889053E-2</v>
      </c>
    </row>
    <row r="4574" spans="1:2">
      <c r="A4574">
        <v>196.05624902367708</v>
      </c>
      <c r="B4574">
        <f t="shared" si="71"/>
        <v>8.0103436308778058E-8</v>
      </c>
    </row>
    <row r="4575" spans="1:2">
      <c r="A4575">
        <v>98.433563834696542</v>
      </c>
      <c r="B4575">
        <f t="shared" si="71"/>
        <v>3.9967589067387726E-162</v>
      </c>
    </row>
    <row r="4576" spans="1:2">
      <c r="A4576">
        <v>231.24923973198747</v>
      </c>
      <c r="B4576">
        <f t="shared" si="71"/>
        <v>5.6670607988065268E-65</v>
      </c>
    </row>
    <row r="4577" spans="1:2">
      <c r="A4577">
        <v>245.40964932355564</v>
      </c>
      <c r="B4577">
        <f t="shared" si="71"/>
        <v>7.8755289595090429E-105</v>
      </c>
    </row>
    <row r="4578" spans="1:2">
      <c r="A4578">
        <v>275.13173608866055</v>
      </c>
      <c r="B4578">
        <f t="shared" si="71"/>
        <v>5.8753698558190853E-220</v>
      </c>
    </row>
    <row r="4579" spans="1:2">
      <c r="A4579">
        <v>82.011923040845431</v>
      </c>
      <c r="B4579">
        <f t="shared" si="71"/>
        <v>2.8836044577687305E-233</v>
      </c>
    </row>
    <row r="4580" spans="1:2">
      <c r="A4580">
        <v>191.44258362728579</v>
      </c>
      <c r="B4580">
        <f t="shared" si="71"/>
        <v>9.2196275359618702E-5</v>
      </c>
    </row>
    <row r="4581" spans="1:2">
      <c r="A4581">
        <v>193.17387500421319</v>
      </c>
      <c r="B4581">
        <f t="shared" si="71"/>
        <v>8.6385822598481407E-6</v>
      </c>
    </row>
    <row r="4582" spans="1:2">
      <c r="A4582">
        <v>145.17495219450211</v>
      </c>
      <c r="B4582">
        <f t="shared" si="71"/>
        <v>7.2841495372708589E-31</v>
      </c>
    </row>
    <row r="4583" spans="1:2">
      <c r="A4583">
        <v>170.46624338916445</v>
      </c>
      <c r="B4583">
        <f t="shared" si="71"/>
        <v>8.526725241526467E-4</v>
      </c>
    </row>
    <row r="4584" spans="1:2">
      <c r="A4584">
        <v>184.79995605928707</v>
      </c>
      <c r="B4584">
        <f t="shared" si="71"/>
        <v>3.6974478044326312E-2</v>
      </c>
    </row>
    <row r="4585" spans="1:2">
      <c r="A4585">
        <v>220.41898591822246</v>
      </c>
      <c r="B4585">
        <f t="shared" si="71"/>
        <v>5.091827136865919E-41</v>
      </c>
    </row>
    <row r="4586" spans="1:2">
      <c r="A4586">
        <v>139.89004901275621</v>
      </c>
      <c r="B4586">
        <f t="shared" si="71"/>
        <v>2.0291588169151818E-40</v>
      </c>
    </row>
    <row r="4587" spans="1:2">
      <c r="A4587">
        <v>121.22712223543203</v>
      </c>
      <c r="B4587">
        <f t="shared" si="71"/>
        <v>6.0456549256316443E-85</v>
      </c>
    </row>
    <row r="4588" spans="1:2">
      <c r="A4588">
        <v>122.79827205900801</v>
      </c>
      <c r="B4588">
        <f t="shared" si="71"/>
        <v>1.5058921871149645E-80</v>
      </c>
    </row>
    <row r="4589" spans="1:2">
      <c r="A4589">
        <v>171.07300709511037</v>
      </c>
      <c r="B4589">
        <f t="shared" si="71"/>
        <v>1.5886989949383406E-3</v>
      </c>
    </row>
    <row r="4590" spans="1:2">
      <c r="A4590">
        <v>183.10548216475581</v>
      </c>
      <c r="B4590">
        <f t="shared" si="71"/>
        <v>7.7822111269400918E-2</v>
      </c>
    </row>
    <row r="4591" spans="1:2">
      <c r="A4591">
        <v>251.70433718783897</v>
      </c>
      <c r="B4591">
        <f t="shared" si="71"/>
        <v>1.1806106770500341E-125</v>
      </c>
    </row>
    <row r="4592" spans="1:2">
      <c r="A4592">
        <v>143.93313040243811</v>
      </c>
      <c r="B4592">
        <f t="shared" si="71"/>
        <v>5.4741140082113659E-33</v>
      </c>
    </row>
    <row r="4593" spans="1:2">
      <c r="A4593">
        <v>198.79036744867335</v>
      </c>
      <c r="B4593">
        <f t="shared" si="71"/>
        <v>4.0263518875845235E-10</v>
      </c>
    </row>
    <row r="4594" spans="1:2">
      <c r="A4594">
        <v>135.32050661495305</v>
      </c>
      <c r="B4594">
        <f t="shared" si="71"/>
        <v>9.1023260110479595E-50</v>
      </c>
    </row>
    <row r="4595" spans="1:2">
      <c r="A4595">
        <v>142.71542840986513</v>
      </c>
      <c r="B4595">
        <f t="shared" si="71"/>
        <v>3.8303933771970354E-35</v>
      </c>
    </row>
    <row r="4596" spans="1:2">
      <c r="A4596">
        <v>204.50502051942749</v>
      </c>
      <c r="B4596">
        <f t="shared" si="71"/>
        <v>4.3185516245512719E-16</v>
      </c>
    </row>
    <row r="4597" spans="1:2">
      <c r="A4597">
        <v>140.79280208505224</v>
      </c>
      <c r="B4597">
        <f t="shared" si="71"/>
        <v>1.0837638473010818E-38</v>
      </c>
    </row>
    <row r="4598" spans="1:2">
      <c r="A4598">
        <v>186.8303097577882</v>
      </c>
      <c r="B4598">
        <f t="shared" si="71"/>
        <v>9.9578762851610728E-3</v>
      </c>
    </row>
    <row r="4599" spans="1:2">
      <c r="A4599">
        <v>163.03925849540974</v>
      </c>
      <c r="B4599">
        <f t="shared" si="71"/>
        <v>1.5244652280651096E-8</v>
      </c>
    </row>
    <row r="4600" spans="1:2">
      <c r="A4600">
        <v>103.28210737468908</v>
      </c>
      <c r="B4600">
        <f t="shared" si="71"/>
        <v>1.3131023442019371E-143</v>
      </c>
    </row>
    <row r="4601" spans="1:2">
      <c r="A4601">
        <v>150.64991475781426</v>
      </c>
      <c r="B4601">
        <f t="shared" si="71"/>
        <v>2.1863591762837351E-22</v>
      </c>
    </row>
    <row r="4602" spans="1:2">
      <c r="A4602">
        <v>291.23587682959624</v>
      </c>
      <c r="B4602">
        <f t="shared" si="71"/>
        <v>3.8410221576160562E-300</v>
      </c>
    </row>
    <row r="4603" spans="1:2">
      <c r="A4603">
        <v>181.91798790183384</v>
      </c>
      <c r="B4603">
        <f t="shared" si="71"/>
        <v>0.1084005843636181</v>
      </c>
    </row>
    <row r="4604" spans="1:2">
      <c r="A4604">
        <v>171.34626818886318</v>
      </c>
      <c r="B4604">
        <f t="shared" si="71"/>
        <v>2.0746893729967773E-3</v>
      </c>
    </row>
    <row r="4605" spans="1:2">
      <c r="A4605">
        <v>166.59605921602633</v>
      </c>
      <c r="B4605">
        <f t="shared" si="71"/>
        <v>6.1505156774714516E-6</v>
      </c>
    </row>
    <row r="4606" spans="1:2">
      <c r="A4606">
        <v>126.64503219610197</v>
      </c>
      <c r="B4606">
        <f t="shared" si="71"/>
        <v>2.7469303637848337E-70</v>
      </c>
    </row>
    <row r="4607" spans="1:2">
      <c r="A4607">
        <v>111.09042861760827</v>
      </c>
      <c r="B4607">
        <f t="shared" si="71"/>
        <v>3.579244474092886E-116</v>
      </c>
    </row>
    <row r="4608" spans="1:2">
      <c r="A4608">
        <v>225.62051344692009</v>
      </c>
      <c r="B4608">
        <f t="shared" si="71"/>
        <v>8.108523871868697E-52</v>
      </c>
    </row>
    <row r="4609" spans="1:2">
      <c r="A4609">
        <v>113.27211086580064</v>
      </c>
      <c r="B4609">
        <f t="shared" si="71"/>
        <v>4.9378799306958829E-109</v>
      </c>
    </row>
    <row r="4610" spans="1:2">
      <c r="A4610">
        <v>103.00287431135075</v>
      </c>
      <c r="B4610">
        <f t="shared" ref="B4610:B4673" si="72">_xlfn.NORM.DIST(A4610,180,3,FALSE)</f>
        <v>1.2097389007804044E-144</v>
      </c>
    </row>
    <row r="4611" spans="1:2">
      <c r="A4611">
        <v>198.75697080322425</v>
      </c>
      <c r="B4611">
        <f t="shared" si="72"/>
        <v>4.3168453903468887E-10</v>
      </c>
    </row>
    <row r="4612" spans="1:2">
      <c r="A4612">
        <v>129.82525095110759</v>
      </c>
      <c r="B4612">
        <f t="shared" si="72"/>
        <v>2.4140636580406628E-62</v>
      </c>
    </row>
    <row r="4613" spans="1:2">
      <c r="A4613">
        <v>135.58907130543957</v>
      </c>
      <c r="B4613">
        <f t="shared" si="72"/>
        <v>3.4390566575341801E-49</v>
      </c>
    </row>
    <row r="4614" spans="1:2">
      <c r="A4614">
        <v>224.45081913218019</v>
      </c>
      <c r="B4614">
        <f t="shared" si="72"/>
        <v>2.8243197501073577E-49</v>
      </c>
    </row>
    <row r="4615" spans="1:2">
      <c r="A4615">
        <v>265.51999599148985</v>
      </c>
      <c r="B4615">
        <f t="shared" si="72"/>
        <v>4.6071599239296317E-178</v>
      </c>
    </row>
    <row r="4616" spans="1:2">
      <c r="A4616">
        <v>209.10181365223252</v>
      </c>
      <c r="B4616">
        <f t="shared" si="72"/>
        <v>4.8961877839376227E-22</v>
      </c>
    </row>
    <row r="4617" spans="1:2">
      <c r="A4617">
        <v>222.55903832017793</v>
      </c>
      <c r="B4617">
        <f t="shared" si="72"/>
        <v>2.6447338407984369E-45</v>
      </c>
    </row>
    <row r="4618" spans="1:2">
      <c r="A4618">
        <v>98.010307737858966</v>
      </c>
      <c r="B4618">
        <f t="shared" si="72"/>
        <v>8.5399735942255045E-164</v>
      </c>
    </row>
    <row r="4619" spans="1:2">
      <c r="A4619">
        <v>172.36967823890154</v>
      </c>
      <c r="B4619">
        <f t="shared" si="72"/>
        <v>5.2365320003250077E-3</v>
      </c>
    </row>
    <row r="4620" spans="1:2">
      <c r="A4620">
        <v>157.90301677014213</v>
      </c>
      <c r="B4620">
        <f t="shared" si="72"/>
        <v>2.2024576252093314E-13</v>
      </c>
    </row>
    <row r="4621" spans="1:2">
      <c r="A4621">
        <v>174.45493926941708</v>
      </c>
      <c r="B4621">
        <f t="shared" si="72"/>
        <v>2.4094870717893839E-2</v>
      </c>
    </row>
    <row r="4622" spans="1:2">
      <c r="A4622">
        <v>156.17155145235301</v>
      </c>
      <c r="B4622">
        <f t="shared" si="72"/>
        <v>2.656637215083806E-15</v>
      </c>
    </row>
    <row r="4623" spans="1:2">
      <c r="A4623">
        <v>194.53403456253</v>
      </c>
      <c r="B4623">
        <f t="shared" si="72"/>
        <v>1.0645012353237049E-6</v>
      </c>
    </row>
    <row r="4624" spans="1:2">
      <c r="A4624">
        <v>225.73705382426851</v>
      </c>
      <c r="B4624">
        <f t="shared" si="72"/>
        <v>4.4880774677160439E-52</v>
      </c>
    </row>
    <row r="4625" spans="1:2">
      <c r="A4625">
        <v>151.99343397369375</v>
      </c>
      <c r="B4625">
        <f t="shared" si="72"/>
        <v>1.5811705859450763E-20</v>
      </c>
    </row>
    <row r="4626" spans="1:2">
      <c r="A4626">
        <v>125.24944668228272</v>
      </c>
      <c r="B4626">
        <f t="shared" si="72"/>
        <v>6.291062822090939E-74</v>
      </c>
    </row>
    <row r="4627" spans="1:2">
      <c r="A4627">
        <v>199.61542693607043</v>
      </c>
      <c r="B4627">
        <f t="shared" si="72"/>
        <v>6.9244132455533694E-11</v>
      </c>
    </row>
    <row r="4628" spans="1:2">
      <c r="A4628">
        <v>216.34297172538936</v>
      </c>
      <c r="B4628">
        <f t="shared" si="72"/>
        <v>1.802789824152573E-33</v>
      </c>
    </row>
    <row r="4629" spans="1:2">
      <c r="A4629">
        <v>190.12996790450416</v>
      </c>
      <c r="B4629">
        <f t="shared" si="72"/>
        <v>4.4454752734948504E-4</v>
      </c>
    </row>
    <row r="4630" spans="1:2">
      <c r="A4630">
        <v>281.07865819009021</v>
      </c>
      <c r="B4630">
        <f t="shared" si="72"/>
        <v>4.1299553726325352E-248</v>
      </c>
    </row>
    <row r="4631" spans="1:2">
      <c r="A4631">
        <v>225.87133616951178</v>
      </c>
      <c r="B4631">
        <f t="shared" si="72"/>
        <v>2.2659948820499635E-52</v>
      </c>
    </row>
    <row r="4632" spans="1:2">
      <c r="A4632">
        <v>278.94405593513511</v>
      </c>
      <c r="B4632">
        <f t="shared" si="72"/>
        <v>8.272296408462638E-238</v>
      </c>
    </row>
    <row r="4633" spans="1:2">
      <c r="A4633">
        <v>199.78774434974184</v>
      </c>
      <c r="B4633">
        <f t="shared" si="72"/>
        <v>4.7485498995460137E-11</v>
      </c>
    </row>
    <row r="4634" spans="1:2">
      <c r="A4634">
        <v>120.64731936305179</v>
      </c>
      <c r="B4634">
        <f t="shared" si="72"/>
        <v>1.3457487856290523E-86</v>
      </c>
    </row>
    <row r="4635" spans="1:2">
      <c r="A4635">
        <v>228.72640147368656</v>
      </c>
      <c r="B4635">
        <f t="shared" si="72"/>
        <v>6.899949393371591E-59</v>
      </c>
    </row>
    <row r="4636" spans="1:2">
      <c r="A4636">
        <v>263.57742444786709</v>
      </c>
      <c r="B4636">
        <f t="shared" si="72"/>
        <v>3.8807673811634062E-170</v>
      </c>
    </row>
    <row r="4637" spans="1:2">
      <c r="A4637">
        <v>184.6158106670191</v>
      </c>
      <c r="B4637">
        <f t="shared" si="72"/>
        <v>4.0713266857374419E-2</v>
      </c>
    </row>
    <row r="4638" spans="1:2">
      <c r="A4638">
        <v>170.27560420472582</v>
      </c>
      <c r="B4638">
        <f t="shared" si="72"/>
        <v>6.9534714056665621E-4</v>
      </c>
    </row>
    <row r="4639" spans="1:2">
      <c r="A4639">
        <v>238.50083425684716</v>
      </c>
      <c r="B4639">
        <f t="shared" si="72"/>
        <v>3.557913513938217E-84</v>
      </c>
    </row>
    <row r="4640" spans="1:2">
      <c r="A4640">
        <v>179.95123857843282</v>
      </c>
      <c r="B4640">
        <f t="shared" si="72"/>
        <v>0.1329631954498762</v>
      </c>
    </row>
    <row r="4641" spans="1:2">
      <c r="A4641">
        <v>143.80273273643979</v>
      </c>
      <c r="B4641">
        <f t="shared" si="72"/>
        <v>3.2430890401821687E-33</v>
      </c>
    </row>
    <row r="4642" spans="1:2">
      <c r="A4642">
        <v>97.853529041167349</v>
      </c>
      <c r="B4642">
        <f t="shared" si="72"/>
        <v>2.0444806954189883E-164</v>
      </c>
    </row>
    <row r="4643" spans="1:2">
      <c r="A4643">
        <v>163.95192619682348</v>
      </c>
      <c r="B4643">
        <f t="shared" si="72"/>
        <v>8.1279989931132132E-8</v>
      </c>
    </row>
    <row r="4644" spans="1:2">
      <c r="A4644">
        <v>65.899433138547465</v>
      </c>
      <c r="B4644">
        <f t="shared" si="72"/>
        <v>0</v>
      </c>
    </row>
    <row r="4645" spans="1:2">
      <c r="A4645">
        <v>105.65326920157531</v>
      </c>
      <c r="B4645">
        <f t="shared" si="72"/>
        <v>5.7640354044925059E-135</v>
      </c>
    </row>
    <row r="4646" spans="1:2">
      <c r="A4646">
        <v>124.95699411345413</v>
      </c>
      <c r="B4646">
        <f t="shared" si="72"/>
        <v>1.0568301492882456E-74</v>
      </c>
    </row>
    <row r="4647" spans="1:2">
      <c r="A4647">
        <v>143.92304183245869</v>
      </c>
      <c r="B4647">
        <f t="shared" si="72"/>
        <v>5.2571841235617695E-33</v>
      </c>
    </row>
    <row r="4648" spans="1:2">
      <c r="A4648">
        <v>167.07607801406994</v>
      </c>
      <c r="B4648">
        <f t="shared" si="72"/>
        <v>1.241170233118653E-5</v>
      </c>
    </row>
    <row r="4649" spans="1:2">
      <c r="A4649">
        <v>260.69534032983938</v>
      </c>
      <c r="B4649">
        <f t="shared" si="72"/>
        <v>1.0280608666069827E-158</v>
      </c>
    </row>
    <row r="4650" spans="1:2">
      <c r="A4650">
        <v>185.30183342561941</v>
      </c>
      <c r="B4650">
        <f t="shared" si="72"/>
        <v>2.7898391388270299E-2</v>
      </c>
    </row>
    <row r="4651" spans="1:2">
      <c r="A4651">
        <v>201.3536759474664</v>
      </c>
      <c r="B4651">
        <f t="shared" si="72"/>
        <v>1.3248207362203441E-12</v>
      </c>
    </row>
    <row r="4652" spans="1:2">
      <c r="A4652">
        <v>146.54177948585129</v>
      </c>
      <c r="B4652">
        <f t="shared" si="72"/>
        <v>1.3008593919295472E-28</v>
      </c>
    </row>
    <row r="4653" spans="1:2">
      <c r="A4653">
        <v>329.58357496652752</v>
      </c>
      <c r="B4653">
        <f t="shared" si="72"/>
        <v>0</v>
      </c>
    </row>
    <row r="4654" spans="1:2">
      <c r="A4654">
        <v>183.17975491270772</v>
      </c>
      <c r="B4654">
        <f t="shared" si="72"/>
        <v>7.582977695164185E-2</v>
      </c>
    </row>
    <row r="4655" spans="1:2">
      <c r="A4655">
        <v>139.32416140931309</v>
      </c>
      <c r="B4655">
        <f t="shared" si="72"/>
        <v>1.6007089084549251E-41</v>
      </c>
    </row>
    <row r="4656" spans="1:2">
      <c r="A4656">
        <v>147.34074784399127</v>
      </c>
      <c r="B4656">
        <f t="shared" si="72"/>
        <v>2.4478374103185917E-27</v>
      </c>
    </row>
    <row r="4657" spans="1:2">
      <c r="A4657">
        <v>185.18413344252622</v>
      </c>
      <c r="B4657">
        <f t="shared" si="72"/>
        <v>2.9878393484044873E-2</v>
      </c>
    </row>
    <row r="4658" spans="1:2">
      <c r="A4658">
        <v>199.65740466403076</v>
      </c>
      <c r="B4658">
        <f t="shared" si="72"/>
        <v>6.3183955370165971E-11</v>
      </c>
    </row>
    <row r="4659" spans="1:2">
      <c r="A4659">
        <v>154.7964329799288</v>
      </c>
      <c r="B4659">
        <f t="shared" si="72"/>
        <v>6.2739578776954551E-17</v>
      </c>
    </row>
    <row r="4660" spans="1:2">
      <c r="A4660">
        <v>161.8261949258158</v>
      </c>
      <c r="B4660">
        <f t="shared" si="72"/>
        <v>1.4282167429256309E-9</v>
      </c>
    </row>
    <row r="4661" spans="1:2">
      <c r="A4661">
        <v>195.07528054389695</v>
      </c>
      <c r="B4661">
        <f t="shared" si="72"/>
        <v>4.3699973980072938E-7</v>
      </c>
    </row>
    <row r="4662" spans="1:2">
      <c r="A4662">
        <v>196.57778170738311</v>
      </c>
      <c r="B4662">
        <f t="shared" si="72"/>
        <v>3.1117772140332701E-8</v>
      </c>
    </row>
    <row r="4663" spans="1:2">
      <c r="A4663">
        <v>218.44614866466145</v>
      </c>
      <c r="B4663">
        <f t="shared" si="72"/>
        <v>2.8894851372709008E-37</v>
      </c>
    </row>
    <row r="4664" spans="1:2">
      <c r="A4664">
        <v>214.6332490153145</v>
      </c>
      <c r="B4664">
        <f t="shared" si="72"/>
        <v>1.5268818821292148E-30</v>
      </c>
    </row>
    <row r="4665" spans="1:2">
      <c r="A4665">
        <v>134.19290598874795</v>
      </c>
      <c r="B4665">
        <f t="shared" si="72"/>
        <v>3.1431171404581129E-52</v>
      </c>
    </row>
    <row r="4666" spans="1:2">
      <c r="A4666">
        <v>172.01837567852635</v>
      </c>
      <c r="B4666">
        <f t="shared" si="72"/>
        <v>3.8611461861799796E-3</v>
      </c>
    </row>
    <row r="4667" spans="1:2">
      <c r="A4667">
        <v>191.36657147071674</v>
      </c>
      <c r="B4667">
        <f t="shared" si="72"/>
        <v>1.0151844015393976E-4</v>
      </c>
    </row>
    <row r="4668" spans="1:2">
      <c r="A4668">
        <v>137.61200352717424</v>
      </c>
      <c r="B4668">
        <f t="shared" si="72"/>
        <v>5.9284616007983442E-45</v>
      </c>
    </row>
    <row r="4669" spans="1:2">
      <c r="A4669">
        <v>149.03278656645853</v>
      </c>
      <c r="B4669">
        <f t="shared" si="72"/>
        <v>9.6896606130749333E-25</v>
      </c>
    </row>
    <row r="4670" spans="1:2">
      <c r="A4670">
        <v>179.0733590493619</v>
      </c>
      <c r="B4670">
        <f t="shared" si="72"/>
        <v>0.12678603882425768</v>
      </c>
    </row>
    <row r="4671" spans="1:2">
      <c r="A4671">
        <v>185.74526666241582</v>
      </c>
      <c r="B4671">
        <f t="shared" si="72"/>
        <v>2.1251377858111591E-2</v>
      </c>
    </row>
    <row r="4672" spans="1:2">
      <c r="A4672">
        <v>214.67742999418988</v>
      </c>
      <c r="B4672">
        <f t="shared" si="72"/>
        <v>1.2880181124739157E-30</v>
      </c>
    </row>
    <row r="4673" spans="1:2">
      <c r="A4673">
        <v>74.728207436855882</v>
      </c>
      <c r="B4673">
        <f t="shared" si="72"/>
        <v>5.4894166960500577E-269</v>
      </c>
    </row>
    <row r="4674" spans="1:2">
      <c r="A4674">
        <v>119.26634488161653</v>
      </c>
      <c r="B4674">
        <f t="shared" ref="B4674:B4737" si="73">_xlfn.NORM.DIST(A4674,180,3,FALSE)</f>
        <v>1.3420129074185753E-90</v>
      </c>
    </row>
    <row r="4675" spans="1:2">
      <c r="A4675">
        <v>253.41092896240298</v>
      </c>
      <c r="B4675">
        <f t="shared" si="73"/>
        <v>1.2499069089955594E-131</v>
      </c>
    </row>
    <row r="4676" spans="1:2">
      <c r="A4676">
        <v>152.28785787228844</v>
      </c>
      <c r="B4676">
        <f t="shared" si="73"/>
        <v>3.9335796129863868E-20</v>
      </c>
    </row>
    <row r="4677" spans="1:2">
      <c r="A4677">
        <v>84.010619502514601</v>
      </c>
      <c r="B4677">
        <f t="shared" si="73"/>
        <v>6.519374508579095E-224</v>
      </c>
    </row>
    <row r="4678" spans="1:2">
      <c r="A4678">
        <v>123.53149077142007</v>
      </c>
      <c r="B4678">
        <f t="shared" si="73"/>
        <v>1.5441925953768506E-78</v>
      </c>
    </row>
    <row r="4679" spans="1:2">
      <c r="A4679">
        <v>235.71836027229438</v>
      </c>
      <c r="B4679">
        <f t="shared" si="73"/>
        <v>1.6565088364674577E-76</v>
      </c>
    </row>
    <row r="4680" spans="1:2">
      <c r="A4680">
        <v>116.79313774919137</v>
      </c>
      <c r="B4680">
        <f t="shared" si="73"/>
        <v>5.3944745760581032E-98</v>
      </c>
    </row>
    <row r="4681" spans="1:2">
      <c r="A4681">
        <v>251.0293306838139</v>
      </c>
      <c r="B4681">
        <f t="shared" si="73"/>
        <v>2.4928478239990624E-123</v>
      </c>
    </row>
    <row r="4682" spans="1:2">
      <c r="A4682">
        <v>230.39669758843957</v>
      </c>
      <c r="B4682">
        <f t="shared" si="73"/>
        <v>6.9852650361639449E-63</v>
      </c>
    </row>
    <row r="4683" spans="1:2">
      <c r="A4683">
        <v>187.51981133362278</v>
      </c>
      <c r="B4683">
        <f t="shared" si="73"/>
        <v>5.7469725751342626E-3</v>
      </c>
    </row>
    <row r="4684" spans="1:2">
      <c r="A4684">
        <v>231.78868832445005</v>
      </c>
      <c r="B4684">
        <f t="shared" si="73"/>
        <v>2.5838338784901402E-66</v>
      </c>
    </row>
    <row r="4685" spans="1:2">
      <c r="A4685">
        <v>176.74597233934037</v>
      </c>
      <c r="B4685">
        <f t="shared" si="73"/>
        <v>7.3843173498601533E-2</v>
      </c>
    </row>
    <row r="4686" spans="1:2">
      <c r="A4686">
        <v>122.73971196889761</v>
      </c>
      <c r="B4686">
        <f t="shared" si="73"/>
        <v>1.0376949643760491E-80</v>
      </c>
    </row>
    <row r="4687" spans="1:2">
      <c r="A4687">
        <v>308.45184755860828</v>
      </c>
      <c r="B4687">
        <f t="shared" si="73"/>
        <v>0</v>
      </c>
    </row>
    <row r="4688" spans="1:2">
      <c r="A4688">
        <v>59.927927395328879</v>
      </c>
      <c r="B4688">
        <f t="shared" si="73"/>
        <v>0</v>
      </c>
    </row>
    <row r="4689" spans="1:2">
      <c r="A4689">
        <v>159.6726910972211</v>
      </c>
      <c r="B4689">
        <f t="shared" si="73"/>
        <v>1.4266915078013049E-11</v>
      </c>
    </row>
    <row r="4690" spans="1:2">
      <c r="A4690">
        <v>115.51200532237999</v>
      </c>
      <c r="B4690">
        <f t="shared" si="73"/>
        <v>6.0931110695703594E-102</v>
      </c>
    </row>
    <row r="4691" spans="1:2">
      <c r="A4691">
        <v>153.84428070290596</v>
      </c>
      <c r="B4691">
        <f t="shared" si="73"/>
        <v>4.1463250443394796E-18</v>
      </c>
    </row>
    <row r="4692" spans="1:2">
      <c r="A4692">
        <v>175.35676465711731</v>
      </c>
      <c r="B4692">
        <f t="shared" si="73"/>
        <v>4.0142956192271637E-2</v>
      </c>
    </row>
    <row r="4693" spans="1:2">
      <c r="A4693">
        <v>197.67163780641567</v>
      </c>
      <c r="B4693">
        <f t="shared" si="73"/>
        <v>3.8823836435319773E-9</v>
      </c>
    </row>
    <row r="4694" spans="1:2">
      <c r="A4694">
        <v>233.02563977238606</v>
      </c>
      <c r="B4694">
        <f t="shared" si="73"/>
        <v>1.9236775532563367E-69</v>
      </c>
    </row>
    <row r="4695" spans="1:2">
      <c r="A4695">
        <v>175.39201667175803</v>
      </c>
      <c r="B4695">
        <f t="shared" si="73"/>
        <v>4.0876895164936984E-2</v>
      </c>
    </row>
    <row r="4696" spans="1:2">
      <c r="A4696">
        <v>311.8944850936532</v>
      </c>
      <c r="B4696">
        <f t="shared" si="73"/>
        <v>0</v>
      </c>
    </row>
    <row r="4697" spans="1:2">
      <c r="A4697">
        <v>159.7022610437125</v>
      </c>
      <c r="B4697">
        <f t="shared" si="73"/>
        <v>1.5251548377593497E-11</v>
      </c>
    </row>
    <row r="4698" spans="1:2">
      <c r="A4698">
        <v>222.11850409774343</v>
      </c>
      <c r="B4698">
        <f t="shared" si="73"/>
        <v>2.100959128058629E-44</v>
      </c>
    </row>
    <row r="4699" spans="1:2">
      <c r="A4699">
        <v>173.33104938159522</v>
      </c>
      <c r="B4699">
        <f t="shared" si="73"/>
        <v>1.1238850254807243E-2</v>
      </c>
    </row>
    <row r="4700" spans="1:2">
      <c r="A4700">
        <v>175.53690940956585</v>
      </c>
      <c r="B4700">
        <f t="shared" si="73"/>
        <v>4.3973337234863435E-2</v>
      </c>
    </row>
    <row r="4701" spans="1:2">
      <c r="A4701">
        <v>89.877992649853695</v>
      </c>
      <c r="B4701">
        <f t="shared" si="73"/>
        <v>1.4489106641162942E-197</v>
      </c>
    </row>
    <row r="4702" spans="1:2">
      <c r="A4702">
        <v>153.01759776746621</v>
      </c>
      <c r="B4702">
        <f t="shared" si="73"/>
        <v>3.6122904429695186E-19</v>
      </c>
    </row>
    <row r="4703" spans="1:2">
      <c r="A4703">
        <v>181.70328689819144</v>
      </c>
      <c r="B4703">
        <f t="shared" si="73"/>
        <v>0.11318542949781092</v>
      </c>
    </row>
    <row r="4704" spans="1:2">
      <c r="A4704">
        <v>190.40067786561849</v>
      </c>
      <c r="B4704">
        <f t="shared" si="73"/>
        <v>3.2645349716682267E-4</v>
      </c>
    </row>
    <row r="4705" spans="1:2">
      <c r="A4705">
        <v>200.631821371353</v>
      </c>
      <c r="B4705">
        <f t="shared" si="73"/>
        <v>7.1350759789848909E-12</v>
      </c>
    </row>
    <row r="4706" spans="1:2">
      <c r="A4706">
        <v>231.86707767279586</v>
      </c>
      <c r="B4706">
        <f t="shared" si="73"/>
        <v>1.6451921519251284E-66</v>
      </c>
    </row>
    <row r="4707" spans="1:2">
      <c r="A4707">
        <v>217.43763954844326</v>
      </c>
      <c r="B4707">
        <f t="shared" si="73"/>
        <v>2.029007184723107E-35</v>
      </c>
    </row>
    <row r="4708" spans="1:2">
      <c r="A4708">
        <v>225.87133616951178</v>
      </c>
      <c r="B4708">
        <f t="shared" si="73"/>
        <v>2.2659948820499635E-52</v>
      </c>
    </row>
    <row r="4709" spans="1:2">
      <c r="A4709">
        <v>240.40189191480749</v>
      </c>
      <c r="B4709">
        <f t="shared" si="73"/>
        <v>1.2514086661269922E-89</v>
      </c>
    </row>
    <row r="4710" spans="1:2">
      <c r="A4710">
        <v>191.21066247833369</v>
      </c>
      <c r="B4710">
        <f t="shared" si="73"/>
        <v>1.2344499463115828E-4</v>
      </c>
    </row>
    <row r="4711" spans="1:2">
      <c r="A4711">
        <v>203.98516926405136</v>
      </c>
      <c r="B4711">
        <f t="shared" si="73"/>
        <v>1.7520069909058965E-15</v>
      </c>
    </row>
    <row r="4712" spans="1:2">
      <c r="A4712">
        <v>181.64861148732598</v>
      </c>
      <c r="B4712">
        <f t="shared" si="73"/>
        <v>0.11434370980102967</v>
      </c>
    </row>
    <row r="4713" spans="1:2">
      <c r="A4713">
        <v>264.19619007327128</v>
      </c>
      <c r="B4713">
        <f t="shared" si="73"/>
        <v>1.2139013863312718E-172</v>
      </c>
    </row>
    <row r="4714" spans="1:2">
      <c r="A4714">
        <v>181.50812525134825</v>
      </c>
      <c r="B4714">
        <f t="shared" si="73"/>
        <v>0.11719586334040566</v>
      </c>
    </row>
    <row r="4715" spans="1:2">
      <c r="A4715">
        <v>203.79360239501693</v>
      </c>
      <c r="B4715">
        <f t="shared" si="73"/>
        <v>2.9132011300009662E-15</v>
      </c>
    </row>
    <row r="4716" spans="1:2">
      <c r="A4716">
        <v>206.70456069608917</v>
      </c>
      <c r="B4716">
        <f t="shared" si="73"/>
        <v>8.2733104434382756E-19</v>
      </c>
    </row>
    <row r="4717" spans="1:2">
      <c r="A4717">
        <v>158.38622448398382</v>
      </c>
      <c r="B4717">
        <f t="shared" si="73"/>
        <v>7.1205402910534502E-13</v>
      </c>
    </row>
    <row r="4718" spans="1:2">
      <c r="A4718">
        <v>88.623994997469708</v>
      </c>
      <c r="B4718">
        <f t="shared" si="73"/>
        <v>4.6738573241708108E-203</v>
      </c>
    </row>
    <row r="4719" spans="1:2">
      <c r="A4719">
        <v>181.35981167659338</v>
      </c>
      <c r="B4719">
        <f t="shared" si="73"/>
        <v>0.11999827375969542</v>
      </c>
    </row>
    <row r="4720" spans="1:2">
      <c r="A4720">
        <v>199.39718913490651</v>
      </c>
      <c r="B4720">
        <f t="shared" si="73"/>
        <v>1.1112324960152609E-10</v>
      </c>
    </row>
    <row r="4721" spans="1:2">
      <c r="A4721">
        <v>135.40631744006532</v>
      </c>
      <c r="B4721">
        <f t="shared" si="73"/>
        <v>1.3931035861284636E-49</v>
      </c>
    </row>
    <row r="4722" spans="1:2">
      <c r="A4722">
        <v>152.32856003392953</v>
      </c>
      <c r="B4722">
        <f t="shared" si="73"/>
        <v>4.4583776231947512E-20</v>
      </c>
    </row>
    <row r="4723" spans="1:2">
      <c r="A4723">
        <v>180.06047343958926</v>
      </c>
      <c r="B4723">
        <f t="shared" si="73"/>
        <v>0.13295374534783713</v>
      </c>
    </row>
    <row r="4724" spans="1:2">
      <c r="A4724">
        <v>208.18363782353117</v>
      </c>
      <c r="B4724">
        <f t="shared" si="73"/>
        <v>9.0974068425758569E-21</v>
      </c>
    </row>
    <row r="4725" spans="1:2">
      <c r="A4725">
        <v>275.80662663211115</v>
      </c>
      <c r="B4725">
        <f t="shared" si="73"/>
        <v>4.569924893005045E-223</v>
      </c>
    </row>
    <row r="4726" spans="1:2">
      <c r="A4726">
        <v>244.36669991671806</v>
      </c>
      <c r="B4726">
        <f t="shared" si="73"/>
        <v>1.4519009128821608E-101</v>
      </c>
    </row>
    <row r="4727" spans="1:2">
      <c r="A4727">
        <v>164.87990069406806</v>
      </c>
      <c r="B4727">
        <f t="shared" si="73"/>
        <v>4.0534890114886593E-7</v>
      </c>
    </row>
    <row r="4728" spans="1:2">
      <c r="A4728">
        <v>174.50596192218654</v>
      </c>
      <c r="B4728">
        <f t="shared" si="73"/>
        <v>2.4860751719783306E-2</v>
      </c>
    </row>
    <row r="4729" spans="1:2">
      <c r="A4729">
        <v>121.7545109281491</v>
      </c>
      <c r="B4729">
        <f t="shared" si="73"/>
        <v>1.8640178144937183E-83</v>
      </c>
    </row>
    <row r="4730" spans="1:2">
      <c r="A4730">
        <v>175.54867940787517</v>
      </c>
      <c r="B4730">
        <f t="shared" si="73"/>
        <v>4.42304078030933E-2</v>
      </c>
    </row>
    <row r="4731" spans="1:2">
      <c r="A4731">
        <v>232.95873052091338</v>
      </c>
      <c r="B4731">
        <f t="shared" si="73"/>
        <v>2.8525170942277918E-69</v>
      </c>
    </row>
    <row r="4732" spans="1:2">
      <c r="A4732">
        <v>201.57110202460899</v>
      </c>
      <c r="B4732">
        <f t="shared" si="73"/>
        <v>7.8881697250299168E-13</v>
      </c>
    </row>
    <row r="4733" spans="1:2">
      <c r="A4733">
        <v>153.60366251086816</v>
      </c>
      <c r="B4733">
        <f t="shared" si="73"/>
        <v>2.0538651809030997E-18</v>
      </c>
    </row>
    <row r="4734" spans="1:2">
      <c r="A4734">
        <v>205.74278369138483</v>
      </c>
      <c r="B4734">
        <f t="shared" si="73"/>
        <v>1.3637441536213222E-17</v>
      </c>
    </row>
    <row r="4735" spans="1:2">
      <c r="A4735">
        <v>176.71077830498689</v>
      </c>
      <c r="B4735">
        <f t="shared" si="73"/>
        <v>7.2904476872839075E-2</v>
      </c>
    </row>
    <row r="4736" spans="1:2">
      <c r="A4736">
        <v>127.80463794086245</v>
      </c>
      <c r="B4736">
        <f t="shared" si="73"/>
        <v>2.4658813043160133E-67</v>
      </c>
    </row>
    <row r="4737" spans="1:2">
      <c r="A4737">
        <v>246.21708280363237</v>
      </c>
      <c r="B4737">
        <f t="shared" si="73"/>
        <v>2.1479105149999304E-107</v>
      </c>
    </row>
    <row r="4738" spans="1:2">
      <c r="A4738">
        <v>143.24849917073152</v>
      </c>
      <c r="B4738">
        <f t="shared" ref="B4738:B4801" si="74">_xlfn.NORM.DIST(A4738,180,3,FALSE)</f>
        <v>3.4313845156355715E-34</v>
      </c>
    </row>
    <row r="4739" spans="1:2">
      <c r="A4739">
        <v>130.97720329795266</v>
      </c>
      <c r="B4739">
        <f t="shared" si="74"/>
        <v>1.3797971925211043E-59</v>
      </c>
    </row>
    <row r="4740" spans="1:2">
      <c r="A4740">
        <v>94.432228251826018</v>
      </c>
      <c r="B4740">
        <f t="shared" si="74"/>
        <v>2.9256274081659792E-178</v>
      </c>
    </row>
    <row r="4741" spans="1:2">
      <c r="A4741">
        <v>177.08602672399138</v>
      </c>
      <c r="B4741">
        <f t="shared" si="74"/>
        <v>8.2969152947481514E-2</v>
      </c>
    </row>
    <row r="4742" spans="1:2">
      <c r="A4742">
        <v>137.49070876627229</v>
      </c>
      <c r="B4742">
        <f t="shared" si="74"/>
        <v>3.3457004518706255E-45</v>
      </c>
    </row>
    <row r="4743" spans="1:2">
      <c r="A4743">
        <v>229.52049948769854</v>
      </c>
      <c r="B4743">
        <f t="shared" si="74"/>
        <v>9.0464220176034937E-61</v>
      </c>
    </row>
    <row r="4744" spans="1:2">
      <c r="A4744">
        <v>173.09489567167475</v>
      </c>
      <c r="B4744">
        <f t="shared" si="74"/>
        <v>9.4054536001678974E-3</v>
      </c>
    </row>
    <row r="4745" spans="1:2">
      <c r="A4745">
        <v>222.85265049475129</v>
      </c>
      <c r="B4745">
        <f t="shared" si="74"/>
        <v>6.5662192484640703E-46</v>
      </c>
    </row>
    <row r="4746" spans="1:2">
      <c r="A4746">
        <v>184.39258656115271</v>
      </c>
      <c r="B4746">
        <f t="shared" si="74"/>
        <v>4.5525390175462227E-2</v>
      </c>
    </row>
    <row r="4747" spans="1:2">
      <c r="A4747">
        <v>161.23885461609461</v>
      </c>
      <c r="B4747">
        <f t="shared" si="74"/>
        <v>4.2794464074610033E-10</v>
      </c>
    </row>
    <row r="4748" spans="1:2">
      <c r="A4748">
        <v>106.93927197251469</v>
      </c>
      <c r="B4748">
        <f t="shared" si="74"/>
        <v>2.1601529952961065E-130</v>
      </c>
    </row>
    <row r="4749" spans="1:2">
      <c r="A4749">
        <v>102.32543263526168</v>
      </c>
      <c r="B4749">
        <f t="shared" si="74"/>
        <v>3.585831305771857E-147</v>
      </c>
    </row>
    <row r="4750" spans="1:2">
      <c r="A4750">
        <v>94.717955107335001</v>
      </c>
      <c r="B4750">
        <f t="shared" si="74"/>
        <v>4.4059020752777515E-177</v>
      </c>
    </row>
    <row r="4751" spans="1:2">
      <c r="A4751">
        <v>192.58578095075791</v>
      </c>
      <c r="B4751">
        <f t="shared" si="74"/>
        <v>2.0042503082488613E-5</v>
      </c>
    </row>
    <row r="4752" spans="1:2">
      <c r="A4752">
        <v>252.34942586364923</v>
      </c>
      <c r="B4752">
        <f t="shared" si="74"/>
        <v>6.7608655772341464E-128</v>
      </c>
    </row>
    <row r="4753" spans="1:2">
      <c r="A4753">
        <v>113.12484093621606</v>
      </c>
      <c r="B4753">
        <f t="shared" si="74"/>
        <v>1.6550661733057379E-109</v>
      </c>
    </row>
    <row r="4754" spans="1:2">
      <c r="A4754">
        <v>169.90192125347676</v>
      </c>
      <c r="B4754">
        <f t="shared" si="74"/>
        <v>4.6076741004319173E-4</v>
      </c>
    </row>
    <row r="4755" spans="1:2">
      <c r="A4755">
        <v>186.6020413669321</v>
      </c>
      <c r="B4755">
        <f t="shared" si="74"/>
        <v>1.1807172941436657E-2</v>
      </c>
    </row>
    <row r="4756" spans="1:2">
      <c r="A4756">
        <v>166.27270315409987</v>
      </c>
      <c r="B4756">
        <f t="shared" si="74"/>
        <v>3.7778091551120459E-6</v>
      </c>
    </row>
    <row r="4757" spans="1:2">
      <c r="A4757">
        <v>289.02798749157228</v>
      </c>
      <c r="B4757">
        <f t="shared" si="74"/>
        <v>2.0800610995273687E-288</v>
      </c>
    </row>
    <row r="4758" spans="1:2">
      <c r="A4758">
        <v>252.09431259980192</v>
      </c>
      <c r="B4758">
        <f t="shared" si="74"/>
        <v>5.2370639724893945E-127</v>
      </c>
    </row>
    <row r="4759" spans="1:2">
      <c r="A4759">
        <v>155.20119336513744</v>
      </c>
      <c r="B4759">
        <f t="shared" si="74"/>
        <v>1.9313323122000073E-16</v>
      </c>
    </row>
    <row r="4760" spans="1:2">
      <c r="A4760">
        <v>93.934061623876914</v>
      </c>
      <c r="B4760">
        <f t="shared" si="74"/>
        <v>2.5308561977622112E-180</v>
      </c>
    </row>
    <row r="4761" spans="1:2">
      <c r="A4761">
        <v>97.739191914733965</v>
      </c>
      <c r="B4761">
        <f t="shared" si="74"/>
        <v>7.1951240874502347E-165</v>
      </c>
    </row>
    <row r="4762" spans="1:2">
      <c r="A4762">
        <v>120.80838860099902</v>
      </c>
      <c r="B4762">
        <f t="shared" si="74"/>
        <v>3.8873177573289066E-86</v>
      </c>
    </row>
    <row r="4763" spans="1:2">
      <c r="A4763">
        <v>72.422447373974137</v>
      </c>
      <c r="B4763">
        <f t="shared" si="74"/>
        <v>7.9114751296341337E-281</v>
      </c>
    </row>
    <row r="4764" spans="1:2">
      <c r="A4764">
        <v>164.86355025306693</v>
      </c>
      <c r="B4764">
        <f t="shared" si="74"/>
        <v>3.9436008262219882E-7</v>
      </c>
    </row>
    <row r="4765" spans="1:2">
      <c r="A4765">
        <v>187.75660282670287</v>
      </c>
      <c r="B4765">
        <f t="shared" si="74"/>
        <v>4.7006966072499308E-3</v>
      </c>
    </row>
    <row r="4766" spans="1:2">
      <c r="A4766">
        <v>171.65483927754394</v>
      </c>
      <c r="B4766">
        <f t="shared" si="74"/>
        <v>2.776582092100072E-3</v>
      </c>
    </row>
    <row r="4767" spans="1:2">
      <c r="A4767">
        <v>167.54687794644269</v>
      </c>
      <c r="B4767">
        <f t="shared" si="74"/>
        <v>2.4104302555236461E-5</v>
      </c>
    </row>
    <row r="4768" spans="1:2">
      <c r="A4768">
        <v>221.32255071453983</v>
      </c>
      <c r="B4768">
        <f t="shared" si="74"/>
        <v>8.4110107073592322E-43</v>
      </c>
    </row>
    <row r="4769" spans="1:2">
      <c r="A4769">
        <v>90.375695435504895</v>
      </c>
      <c r="B4769">
        <f t="shared" si="74"/>
        <v>2.0868487722187514E-195</v>
      </c>
    </row>
    <row r="4770" spans="1:2">
      <c r="A4770">
        <v>205.28294203330006</v>
      </c>
      <c r="B4770">
        <f t="shared" si="74"/>
        <v>5.0217369405855023E-17</v>
      </c>
    </row>
    <row r="4771" spans="1:2">
      <c r="A4771">
        <v>130.57945852749981</v>
      </c>
      <c r="B4771">
        <f t="shared" si="74"/>
        <v>1.5670986252100176E-60</v>
      </c>
    </row>
    <row r="4772" spans="1:2">
      <c r="A4772">
        <v>117.30301639516256</v>
      </c>
      <c r="B4772">
        <f t="shared" si="74"/>
        <v>1.9090997955156E-96</v>
      </c>
    </row>
    <row r="4773" spans="1:2">
      <c r="A4773">
        <v>206.16905476315878</v>
      </c>
      <c r="B4773">
        <f t="shared" si="74"/>
        <v>3.9886671155605877E-18</v>
      </c>
    </row>
    <row r="4774" spans="1:2">
      <c r="A4774">
        <v>191.55060090241022</v>
      </c>
      <c r="B4774">
        <f t="shared" si="74"/>
        <v>8.0313566785865218E-5</v>
      </c>
    </row>
    <row r="4775" spans="1:2">
      <c r="A4775">
        <v>213.40511057103868</v>
      </c>
      <c r="B4775">
        <f t="shared" si="74"/>
        <v>1.584563346872898E-28</v>
      </c>
    </row>
    <row r="4776" spans="1:2">
      <c r="A4776">
        <v>243.62942258419935</v>
      </c>
      <c r="B4776">
        <f t="shared" si="74"/>
        <v>2.7467151195915045E-99</v>
      </c>
    </row>
    <row r="4777" spans="1:2">
      <c r="A4777">
        <v>215.27462695274153</v>
      </c>
      <c r="B4777">
        <f t="shared" si="74"/>
        <v>1.2647162672114086E-31</v>
      </c>
    </row>
    <row r="4778" spans="1:2">
      <c r="A4778">
        <v>151.05873376312957</v>
      </c>
      <c r="B4778">
        <f t="shared" si="74"/>
        <v>8.2166336292259281E-22</v>
      </c>
    </row>
    <row r="4779" spans="1:2">
      <c r="A4779">
        <v>207.02727897485602</v>
      </c>
      <c r="B4779">
        <f t="shared" si="74"/>
        <v>3.1572066943623283E-19</v>
      </c>
    </row>
    <row r="4780" spans="1:2">
      <c r="A4780">
        <v>241.56625204312149</v>
      </c>
      <c r="B4780">
        <f t="shared" si="74"/>
        <v>4.6874872911170723E-93</v>
      </c>
    </row>
    <row r="4781" spans="1:2">
      <c r="A4781">
        <v>131.66021108161658</v>
      </c>
      <c r="B4781">
        <f t="shared" si="74"/>
        <v>5.5498048033216559E-58</v>
      </c>
    </row>
    <row r="4782" spans="1:2">
      <c r="A4782">
        <v>238.41050096933031</v>
      </c>
      <c r="B4782">
        <f t="shared" si="74"/>
        <v>6.3974257617853441E-84</v>
      </c>
    </row>
    <row r="4783" spans="1:2">
      <c r="A4783">
        <v>163.20821305242134</v>
      </c>
      <c r="B4783">
        <f t="shared" si="74"/>
        <v>2.0927044104627627E-8</v>
      </c>
    </row>
    <row r="4784" spans="1:2">
      <c r="A4784">
        <v>211.4660178446502</v>
      </c>
      <c r="B4784">
        <f t="shared" si="74"/>
        <v>1.7176376575792394E-25</v>
      </c>
    </row>
    <row r="4785" spans="1:2">
      <c r="A4785">
        <v>193.57364908471936</v>
      </c>
      <c r="B4785">
        <f t="shared" si="74"/>
        <v>4.7692295181133378E-6</v>
      </c>
    </row>
    <row r="4786" spans="1:2">
      <c r="A4786">
        <v>112.30511563524487</v>
      </c>
      <c r="B4786">
        <f t="shared" si="74"/>
        <v>3.6083004156106568E-112</v>
      </c>
    </row>
    <row r="4787" spans="1:2">
      <c r="A4787">
        <v>242.54774234548677</v>
      </c>
      <c r="B4787">
        <f t="shared" si="74"/>
        <v>5.3927665145833994E-96</v>
      </c>
    </row>
    <row r="4788" spans="1:2">
      <c r="A4788">
        <v>175.86583157906716</v>
      </c>
      <c r="B4788">
        <f t="shared" si="74"/>
        <v>5.1453839954799227E-2</v>
      </c>
    </row>
    <row r="4789" spans="1:2">
      <c r="A4789">
        <v>105.82233971916139</v>
      </c>
      <c r="B4789">
        <f t="shared" si="74"/>
        <v>2.3259152052371875E-134</v>
      </c>
    </row>
    <row r="4790" spans="1:2">
      <c r="A4790">
        <v>294.48462828411721</v>
      </c>
      <c r="B4790">
        <f t="shared" si="74"/>
        <v>0</v>
      </c>
    </row>
    <row r="4791" spans="1:2">
      <c r="A4791">
        <v>155.51689602914848</v>
      </c>
      <c r="B4791">
        <f t="shared" si="74"/>
        <v>4.5839786874102563E-16</v>
      </c>
    </row>
    <row r="4792" spans="1:2">
      <c r="A4792">
        <v>227.828634706093</v>
      </c>
      <c r="B4792">
        <f t="shared" si="74"/>
        <v>8.5174437370557361E-57</v>
      </c>
    </row>
    <row r="4793" spans="1:2">
      <c r="A4793">
        <v>133.55871760693844</v>
      </c>
      <c r="B4793">
        <f t="shared" si="74"/>
        <v>1.2185259216309227E-53</v>
      </c>
    </row>
    <row r="4794" spans="1:2">
      <c r="A4794">
        <v>233.04570095177041</v>
      </c>
      <c r="B4794">
        <f t="shared" si="74"/>
        <v>1.7091927448468239E-69</v>
      </c>
    </row>
    <row r="4795" spans="1:2">
      <c r="A4795">
        <v>265.01487172907218</v>
      </c>
      <c r="B4795">
        <f t="shared" si="74"/>
        <v>5.5182961824655655E-176</v>
      </c>
    </row>
    <row r="4796" spans="1:2">
      <c r="A4796">
        <v>236.03841145784827</v>
      </c>
      <c r="B4796">
        <f t="shared" si="74"/>
        <v>2.2709369983774854E-77</v>
      </c>
    </row>
    <row r="4797" spans="1:2">
      <c r="A4797">
        <v>159.15631865907926</v>
      </c>
      <c r="B4797">
        <f t="shared" si="74"/>
        <v>4.3791572747089198E-12</v>
      </c>
    </row>
    <row r="4798" spans="1:2">
      <c r="A4798">
        <v>134.91255731394631</v>
      </c>
      <c r="B4798">
        <f t="shared" si="74"/>
        <v>1.1901336448036946E-50</v>
      </c>
    </row>
    <row r="4799" spans="1:2">
      <c r="A4799">
        <v>187.47249941923656</v>
      </c>
      <c r="B4799">
        <f t="shared" si="74"/>
        <v>5.9779613118264401E-3</v>
      </c>
    </row>
    <row r="4800" spans="1:2">
      <c r="A4800">
        <v>278.765476650442</v>
      </c>
      <c r="B4800">
        <f t="shared" si="74"/>
        <v>5.8815329901958741E-237</v>
      </c>
    </row>
    <row r="4801" spans="1:2">
      <c r="A4801">
        <v>240.02594773235614</v>
      </c>
      <c r="B4801">
        <f t="shared" si="74"/>
        <v>1.5479246132287184E-88</v>
      </c>
    </row>
    <row r="4802" spans="1:2">
      <c r="A4802">
        <v>72.350551817798987</v>
      </c>
      <c r="B4802">
        <f t="shared" ref="B4802:B4865" si="75">_xlfn.NORM.DIST(A4802,180,3,FALSE)</f>
        <v>3.3489775523188352E-281</v>
      </c>
    </row>
    <row r="4803" spans="1:2">
      <c r="A4803">
        <v>191.10676180360315</v>
      </c>
      <c r="B4803">
        <f t="shared" si="75"/>
        <v>1.4041715043175412E-4</v>
      </c>
    </row>
    <row r="4804" spans="1:2">
      <c r="A4804">
        <v>220.02495188615285</v>
      </c>
      <c r="B4804">
        <f t="shared" si="75"/>
        <v>2.9624959770676218E-40</v>
      </c>
    </row>
    <row r="4805" spans="1:2">
      <c r="A4805">
        <v>173.5710297904734</v>
      </c>
      <c r="B4805">
        <f t="shared" si="75"/>
        <v>1.3383214030329034E-2</v>
      </c>
    </row>
    <row r="4806" spans="1:2">
      <c r="A4806">
        <v>147.93249465554254</v>
      </c>
      <c r="B4806">
        <f t="shared" si="75"/>
        <v>2.0554617929827459E-26</v>
      </c>
    </row>
    <row r="4807" spans="1:2">
      <c r="A4807">
        <v>117.95413502084557</v>
      </c>
      <c r="B4807">
        <f t="shared" si="75"/>
        <v>1.7398810559910543E-94</v>
      </c>
    </row>
    <row r="4808" spans="1:2">
      <c r="A4808">
        <v>337.49857993796468</v>
      </c>
      <c r="B4808">
        <f t="shared" si="75"/>
        <v>0</v>
      </c>
    </row>
    <row r="4809" spans="1:2">
      <c r="A4809">
        <v>198.22784270189004</v>
      </c>
      <c r="B4809">
        <f t="shared" si="75"/>
        <v>1.2803655137749808E-9</v>
      </c>
    </row>
    <row r="4810" spans="1:2">
      <c r="A4810">
        <v>186.38571691524703</v>
      </c>
      <c r="B4810">
        <f t="shared" si="75"/>
        <v>1.380173664557287E-2</v>
      </c>
    </row>
    <row r="4811" spans="1:2">
      <c r="A4811">
        <v>194.19311047357041</v>
      </c>
      <c r="B4811">
        <f t="shared" si="75"/>
        <v>1.834193762722197E-6</v>
      </c>
    </row>
    <row r="4812" spans="1:2">
      <c r="A4812">
        <v>206.6240840574028</v>
      </c>
      <c r="B4812">
        <f t="shared" si="75"/>
        <v>1.0500921990446018E-18</v>
      </c>
    </row>
    <row r="4813" spans="1:2">
      <c r="A4813">
        <v>137.66163465304999</v>
      </c>
      <c r="B4813">
        <f t="shared" si="75"/>
        <v>7.4885819960057726E-45</v>
      </c>
    </row>
    <row r="4814" spans="1:2">
      <c r="A4814">
        <v>123.52430121580255</v>
      </c>
      <c r="B4814">
        <f t="shared" si="75"/>
        <v>1.4760786839934271E-78</v>
      </c>
    </row>
    <row r="4815" spans="1:2">
      <c r="A4815">
        <v>142.13707504466583</v>
      </c>
      <c r="B4815">
        <f t="shared" si="75"/>
        <v>3.424678978818177E-36</v>
      </c>
    </row>
    <row r="4816" spans="1:2">
      <c r="A4816">
        <v>123.3221819344908</v>
      </c>
      <c r="B4816">
        <f t="shared" si="75"/>
        <v>4.1428765959418993E-79</v>
      </c>
    </row>
    <row r="4817" spans="1:2">
      <c r="A4817">
        <v>223.01951776142232</v>
      </c>
      <c r="B4817">
        <f t="shared" si="75"/>
        <v>2.9620113370451549E-46</v>
      </c>
    </row>
    <row r="4818" spans="1:2">
      <c r="A4818">
        <v>155.81416096181783</v>
      </c>
      <c r="B4818">
        <f t="shared" si="75"/>
        <v>1.024020073709377E-15</v>
      </c>
    </row>
    <row r="4819" spans="1:2">
      <c r="A4819">
        <v>211.25386797364627</v>
      </c>
      <c r="B4819">
        <f t="shared" si="75"/>
        <v>3.5972619460062029E-25</v>
      </c>
    </row>
    <row r="4820" spans="1:2">
      <c r="A4820">
        <v>184.96067741551087</v>
      </c>
      <c r="B4820">
        <f t="shared" si="75"/>
        <v>3.3888493935633729E-2</v>
      </c>
    </row>
    <row r="4821" spans="1:2">
      <c r="A4821">
        <v>201.65215846616775</v>
      </c>
      <c r="B4821">
        <f t="shared" si="75"/>
        <v>6.4929951661013131E-13</v>
      </c>
    </row>
    <row r="4822" spans="1:2">
      <c r="A4822">
        <v>102.62252362706931</v>
      </c>
      <c r="B4822">
        <f t="shared" si="75"/>
        <v>4.6345901216093983E-146</v>
      </c>
    </row>
    <row r="4823" spans="1:2">
      <c r="A4823">
        <v>211.73539425915806</v>
      </c>
      <c r="B4823">
        <f t="shared" si="75"/>
        <v>6.6705567698431453E-26</v>
      </c>
    </row>
    <row r="4824" spans="1:2">
      <c r="A4824">
        <v>73.273597990628332</v>
      </c>
      <c r="B4824">
        <f t="shared" si="75"/>
        <v>1.991716322855832E-276</v>
      </c>
    </row>
    <row r="4825" spans="1:2">
      <c r="A4825">
        <v>113.89157225465169</v>
      </c>
      <c r="B4825">
        <f t="shared" si="75"/>
        <v>4.7743803036017977E-107</v>
      </c>
    </row>
    <row r="4826" spans="1:2">
      <c r="A4826">
        <v>124.33822848804994</v>
      </c>
      <c r="B4826">
        <f t="shared" si="75"/>
        <v>2.3510719314560367E-76</v>
      </c>
    </row>
    <row r="4827" spans="1:2">
      <c r="A4827">
        <v>172.18819993984653</v>
      </c>
      <c r="B4827">
        <f t="shared" si="75"/>
        <v>4.4815546336719921E-3</v>
      </c>
    </row>
    <row r="4828" spans="1:2">
      <c r="A4828">
        <v>38.576338738203049</v>
      </c>
      <c r="B4828">
        <f t="shared" si="75"/>
        <v>0</v>
      </c>
    </row>
    <row r="4829" spans="1:2">
      <c r="A4829">
        <v>137.98017835113569</v>
      </c>
      <c r="B4829">
        <f t="shared" si="75"/>
        <v>3.3323255185586822E-44</v>
      </c>
    </row>
    <row r="4830" spans="1:2">
      <c r="A4830">
        <v>183.02732473755896</v>
      </c>
      <c r="B4830">
        <f t="shared" si="75"/>
        <v>7.9922285492516149E-2</v>
      </c>
    </row>
    <row r="4831" spans="1:2">
      <c r="A4831">
        <v>177.01563865528442</v>
      </c>
      <c r="B4831">
        <f t="shared" si="75"/>
        <v>8.1077359554001374E-2</v>
      </c>
    </row>
    <row r="4832" spans="1:2">
      <c r="A4832">
        <v>158.34784153383225</v>
      </c>
      <c r="B4832">
        <f t="shared" si="75"/>
        <v>6.4929951661013131E-13</v>
      </c>
    </row>
    <row r="4833" spans="1:2">
      <c r="A4833">
        <v>217.80639417527709</v>
      </c>
      <c r="B4833">
        <f t="shared" si="75"/>
        <v>4.3433881285860378E-36</v>
      </c>
    </row>
    <row r="4834" spans="1:2">
      <c r="A4834">
        <v>171.39375404411112</v>
      </c>
      <c r="B4834">
        <f t="shared" si="75"/>
        <v>2.1713412041134222E-3</v>
      </c>
    </row>
    <row r="4835" spans="1:2">
      <c r="A4835">
        <v>86.000271039374638</v>
      </c>
      <c r="B4835">
        <f t="shared" si="75"/>
        <v>8.6036465821455392E-215</v>
      </c>
    </row>
    <row r="4836" spans="1:2">
      <c r="A4836">
        <v>180.65349581745977</v>
      </c>
      <c r="B4836">
        <f t="shared" si="75"/>
        <v>0.12986287424544335</v>
      </c>
    </row>
    <row r="4837" spans="1:2">
      <c r="A4837">
        <v>204.0157248754258</v>
      </c>
      <c r="B4837">
        <f t="shared" si="75"/>
        <v>1.6149093653691802E-15</v>
      </c>
    </row>
    <row r="4838" spans="1:2">
      <c r="A4838">
        <v>199.64482294170011</v>
      </c>
      <c r="B4838">
        <f t="shared" si="75"/>
        <v>6.4943784965428469E-11</v>
      </c>
    </row>
    <row r="4839" spans="1:2">
      <c r="A4839">
        <v>252.46700988616794</v>
      </c>
      <c r="B4839">
        <f t="shared" si="75"/>
        <v>2.6251693899810931E-128</v>
      </c>
    </row>
    <row r="4840" spans="1:2">
      <c r="A4840">
        <v>100.91465628618607</v>
      </c>
      <c r="B4840">
        <f t="shared" si="75"/>
        <v>1.6547141829199766E-152</v>
      </c>
    </row>
    <row r="4841" spans="1:2">
      <c r="A4841">
        <v>223.83240138849942</v>
      </c>
      <c r="B4841">
        <f t="shared" si="75"/>
        <v>5.8637454779852193E-48</v>
      </c>
    </row>
    <row r="4842" spans="1:2">
      <c r="A4842">
        <v>182.53501411862089</v>
      </c>
      <c r="B4842">
        <f t="shared" si="75"/>
        <v>9.3054745416521506E-2</v>
      </c>
    </row>
    <row r="4843" spans="1:2">
      <c r="A4843">
        <v>215.15089701977558</v>
      </c>
      <c r="B4843">
        <f t="shared" si="75"/>
        <v>2.0522664478995933E-31</v>
      </c>
    </row>
    <row r="4844" spans="1:2">
      <c r="A4844">
        <v>212.73108973189665</v>
      </c>
      <c r="B4844">
        <f t="shared" si="75"/>
        <v>1.8855765408107406E-27</v>
      </c>
    </row>
    <row r="4845" spans="1:2">
      <c r="A4845">
        <v>211.89657945767976</v>
      </c>
      <c r="B4845">
        <f t="shared" si="75"/>
        <v>3.7730963573087086E-26</v>
      </c>
    </row>
    <row r="4846" spans="1:2">
      <c r="A4846">
        <v>160.53149511179072</v>
      </c>
      <c r="B4846">
        <f t="shared" si="75"/>
        <v>9.5264248659340831E-11</v>
      </c>
    </row>
    <row r="4847" spans="1:2">
      <c r="A4847">
        <v>232.91188244882505</v>
      </c>
      <c r="B4847">
        <f t="shared" si="75"/>
        <v>3.7574785528782745E-69</v>
      </c>
    </row>
    <row r="4848" spans="1:2">
      <c r="A4848">
        <v>159.05873783565767</v>
      </c>
      <c r="B4848">
        <f t="shared" si="75"/>
        <v>3.4915074248410966E-12</v>
      </c>
    </row>
    <row r="4849" spans="1:2">
      <c r="A4849">
        <v>152.10220499255229</v>
      </c>
      <c r="B4849">
        <f t="shared" si="75"/>
        <v>2.2166260550672903E-20</v>
      </c>
    </row>
    <row r="4850" spans="1:2">
      <c r="A4850">
        <v>182.07418679565308</v>
      </c>
      <c r="B4850">
        <f t="shared" si="75"/>
        <v>0.10470957026707525</v>
      </c>
    </row>
    <row r="4851" spans="1:2">
      <c r="A4851">
        <v>103.54719324794132</v>
      </c>
      <c r="B4851">
        <f t="shared" si="75"/>
        <v>1.253013258549806E-142</v>
      </c>
    </row>
    <row r="4852" spans="1:2">
      <c r="A4852">
        <v>237.69467634308967</v>
      </c>
      <c r="B4852">
        <f t="shared" si="75"/>
        <v>6.4753342607502001E-82</v>
      </c>
    </row>
    <row r="4853" spans="1:2">
      <c r="A4853">
        <v>140.00693727182806</v>
      </c>
      <c r="B4853">
        <f t="shared" si="75"/>
        <v>3.4136894432679319E-40</v>
      </c>
    </row>
    <row r="4854" spans="1:2">
      <c r="A4854">
        <v>82.184008533367887</v>
      </c>
      <c r="B4854">
        <f t="shared" si="75"/>
        <v>1.8746136939231602E-232</v>
      </c>
    </row>
    <row r="4855" spans="1:2">
      <c r="A4855">
        <v>135.25754002301255</v>
      </c>
      <c r="B4855">
        <f t="shared" si="75"/>
        <v>6.6573340867744901E-50</v>
      </c>
    </row>
    <row r="4856" spans="1:2">
      <c r="A4856">
        <v>-4.1713674366474152</v>
      </c>
      <c r="B4856">
        <f t="shared" si="75"/>
        <v>0</v>
      </c>
    </row>
    <row r="4857" spans="1:2">
      <c r="A4857">
        <v>251.8092815077398</v>
      </c>
      <c r="B4857">
        <f t="shared" si="75"/>
        <v>5.113571486154268E-126</v>
      </c>
    </row>
    <row r="4858" spans="1:2">
      <c r="A4858">
        <v>239.37575679126894</v>
      </c>
      <c r="B4858">
        <f t="shared" si="75"/>
        <v>1.1557386939438584E-86</v>
      </c>
    </row>
    <row r="4859" spans="1:2">
      <c r="A4859">
        <v>92.912217041593976</v>
      </c>
      <c r="B4859">
        <f t="shared" si="75"/>
        <v>1.3622116449892921E-184</v>
      </c>
    </row>
    <row r="4860" spans="1:2">
      <c r="A4860">
        <v>160.68670834072691</v>
      </c>
      <c r="B4860">
        <f t="shared" si="75"/>
        <v>1.330956929510048E-10</v>
      </c>
    </row>
    <row r="4861" spans="1:2">
      <c r="A4861">
        <v>213.18780045447056</v>
      </c>
      <c r="B4861">
        <f t="shared" si="75"/>
        <v>3.5405097929496196E-28</v>
      </c>
    </row>
    <row r="4862" spans="1:2">
      <c r="A4862">
        <v>250.92658961482812</v>
      </c>
      <c r="B4862">
        <f t="shared" si="75"/>
        <v>5.6051568448634445E-123</v>
      </c>
    </row>
    <row r="4863" spans="1:2">
      <c r="A4863">
        <v>283.13347956980579</v>
      </c>
      <c r="B4863">
        <f t="shared" si="75"/>
        <v>3.1016211878511263E-258</v>
      </c>
    </row>
    <row r="4864" spans="1:2">
      <c r="A4864">
        <v>202.19989823970536</v>
      </c>
      <c r="B4864">
        <f t="shared" si="75"/>
        <v>1.7096803021030488E-13</v>
      </c>
    </row>
    <row r="4865" spans="1:2">
      <c r="A4865">
        <v>191.17465671995888</v>
      </c>
      <c r="B4865">
        <f t="shared" si="75"/>
        <v>1.290982146983282E-4</v>
      </c>
    </row>
    <row r="4866" spans="1:2">
      <c r="A4866">
        <v>187.44884346204344</v>
      </c>
      <c r="B4866">
        <f t="shared" ref="B4866:B4929" si="76">_xlfn.NORM.DIST(A4866,180,3,FALSE)</f>
        <v>6.0963456445397605E-3</v>
      </c>
    </row>
    <row r="4867" spans="1:2">
      <c r="A4867">
        <v>243.03060217760503</v>
      </c>
      <c r="B4867">
        <f t="shared" si="76"/>
        <v>1.856951060412189E-97</v>
      </c>
    </row>
    <row r="4868" spans="1:2">
      <c r="A4868">
        <v>162.50224507501116</v>
      </c>
      <c r="B4868">
        <f t="shared" si="76"/>
        <v>5.4531382563159445E-9</v>
      </c>
    </row>
    <row r="4869" spans="1:2">
      <c r="A4869">
        <v>162.23715920175891</v>
      </c>
      <c r="B4869">
        <f t="shared" si="76"/>
        <v>3.2443295702143271E-9</v>
      </c>
    </row>
    <row r="4870" spans="1:2">
      <c r="A4870">
        <v>106.03501141275046</v>
      </c>
      <c r="B4870">
        <f t="shared" si="76"/>
        <v>1.338899275380049E-133</v>
      </c>
    </row>
    <row r="4871" spans="1:2">
      <c r="A4871">
        <v>172.28288174890622</v>
      </c>
      <c r="B4871">
        <f t="shared" si="76"/>
        <v>4.8629909659090058E-3</v>
      </c>
    </row>
    <row r="4872" spans="1:2">
      <c r="A4872">
        <v>184.31813987233909</v>
      </c>
      <c r="B4872">
        <f t="shared" si="76"/>
        <v>4.7195432845419751E-2</v>
      </c>
    </row>
    <row r="4873" spans="1:2">
      <c r="A4873">
        <v>123.84725141571835</v>
      </c>
      <c r="B4873">
        <f t="shared" si="76"/>
        <v>1.1135434760715796E-77</v>
      </c>
    </row>
    <row r="4874" spans="1:2">
      <c r="A4874">
        <v>221.68655095782015</v>
      </c>
      <c r="B4874">
        <f t="shared" si="76"/>
        <v>1.5697431756599707E-43</v>
      </c>
    </row>
    <row r="4875" spans="1:2">
      <c r="A4875">
        <v>192.03949068440124</v>
      </c>
      <c r="B4875">
        <f t="shared" si="76"/>
        <v>4.2318267581530247E-5</v>
      </c>
    </row>
    <row r="4876" spans="1:2">
      <c r="A4876">
        <v>242.1113827037334</v>
      </c>
      <c r="B4876">
        <f t="shared" si="76"/>
        <v>1.1072728116642629E-94</v>
      </c>
    </row>
    <row r="4877" spans="1:2">
      <c r="A4877">
        <v>163.21644625320914</v>
      </c>
      <c r="B4877">
        <f t="shared" si="76"/>
        <v>2.1250908791313241E-8</v>
      </c>
    </row>
    <row r="4878" spans="1:2">
      <c r="A4878">
        <v>266.82060979481321</v>
      </c>
      <c r="B4878">
        <f t="shared" si="76"/>
        <v>1.8000936441581032E-183</v>
      </c>
    </row>
    <row r="4879" spans="1:2">
      <c r="A4879">
        <v>136.17896274779923</v>
      </c>
      <c r="B4879">
        <f t="shared" si="76"/>
        <v>6.1973870569932343E-48</v>
      </c>
    </row>
    <row r="4880" spans="1:2">
      <c r="A4880">
        <v>210.19671339643537</v>
      </c>
      <c r="B4880">
        <f t="shared" si="76"/>
        <v>1.3284929890403037E-23</v>
      </c>
    </row>
    <row r="4881" spans="1:2">
      <c r="A4881">
        <v>140.92893979948713</v>
      </c>
      <c r="B4881">
        <f t="shared" si="76"/>
        <v>1.959079354253443E-38</v>
      </c>
    </row>
    <row r="4882" spans="1:2">
      <c r="A4882">
        <v>181.56274268192647</v>
      </c>
      <c r="B4882">
        <f t="shared" si="76"/>
        <v>0.11610891128390602</v>
      </c>
    </row>
    <row r="4883" spans="1:2">
      <c r="A4883">
        <v>203.48526322748512</v>
      </c>
      <c r="B4883">
        <f t="shared" si="76"/>
        <v>6.5478536099129581E-15</v>
      </c>
    </row>
    <row r="4884" spans="1:2">
      <c r="A4884">
        <v>165.03876668110024</v>
      </c>
      <c r="B4884">
        <f t="shared" si="76"/>
        <v>5.2860563284170151E-7</v>
      </c>
    </row>
    <row r="4885" spans="1:2">
      <c r="A4885">
        <v>140.37198116027866</v>
      </c>
      <c r="B4885">
        <f t="shared" si="76"/>
        <v>1.7159061285604724E-39</v>
      </c>
    </row>
    <row r="4886" spans="1:2">
      <c r="A4886">
        <v>200.74192593681801</v>
      </c>
      <c r="B4886">
        <f t="shared" si="76"/>
        <v>5.5397146083710317E-12</v>
      </c>
    </row>
    <row r="4887" spans="1:2">
      <c r="A4887">
        <v>191.90312104881741</v>
      </c>
      <c r="B4887">
        <f t="shared" si="76"/>
        <v>5.073470801439835E-5</v>
      </c>
    </row>
    <row r="4888" spans="1:2">
      <c r="A4888">
        <v>153.99989979385282</v>
      </c>
      <c r="B4888">
        <f t="shared" si="76"/>
        <v>6.5086744077284383E-18</v>
      </c>
    </row>
    <row r="4889" spans="1:2">
      <c r="A4889">
        <v>153.22829813128919</v>
      </c>
      <c r="B4889">
        <f t="shared" si="76"/>
        <v>6.7772050421209157E-19</v>
      </c>
    </row>
    <row r="4890" spans="1:2">
      <c r="A4890">
        <v>163.43868469419249</v>
      </c>
      <c r="B4890">
        <f t="shared" si="76"/>
        <v>3.2075572408288229E-8</v>
      </c>
    </row>
    <row r="4891" spans="1:2">
      <c r="A4891">
        <v>118.34480619625538</v>
      </c>
      <c r="B4891">
        <f t="shared" si="76"/>
        <v>2.5498480579527209E-93</v>
      </c>
    </row>
    <row r="4892" spans="1:2">
      <c r="A4892">
        <v>120.67039551737253</v>
      </c>
      <c r="B4892">
        <f t="shared" si="76"/>
        <v>1.5669049169185672E-86</v>
      </c>
    </row>
    <row r="4893" spans="1:2">
      <c r="A4893">
        <v>189.75616899268061</v>
      </c>
      <c r="B4893">
        <f t="shared" si="76"/>
        <v>6.7184290873975236E-4</v>
      </c>
    </row>
    <row r="4894" spans="1:2">
      <c r="A4894">
        <v>215.02235472296888</v>
      </c>
      <c r="B4894">
        <f t="shared" si="76"/>
        <v>3.387420470676828E-31</v>
      </c>
    </row>
    <row r="4895" spans="1:2">
      <c r="A4895">
        <v>130.1723209505144</v>
      </c>
      <c r="B4895">
        <f t="shared" si="76"/>
        <v>1.6602029946814306E-61</v>
      </c>
    </row>
    <row r="4896" spans="1:2">
      <c r="A4896">
        <v>251.44330993469339</v>
      </c>
      <c r="B4896">
        <f t="shared" si="76"/>
        <v>9.4110962522548674E-125</v>
      </c>
    </row>
    <row r="4897" spans="1:2">
      <c r="A4897">
        <v>212.1483878451545</v>
      </c>
      <c r="B4897">
        <f t="shared" si="76"/>
        <v>1.5402553351442897E-26</v>
      </c>
    </row>
    <row r="4898" spans="1:2">
      <c r="A4898">
        <v>169.73076344555011</v>
      </c>
      <c r="B4898">
        <f t="shared" si="76"/>
        <v>3.7964071717598119E-4</v>
      </c>
    </row>
    <row r="4899" spans="1:2">
      <c r="A4899">
        <v>157.6455842948053</v>
      </c>
      <c r="B4899">
        <f t="shared" si="76"/>
        <v>1.1663026722149587E-13</v>
      </c>
    </row>
    <row r="4900" spans="1:2">
      <c r="A4900">
        <v>118.50657119764946</v>
      </c>
      <c r="B4900">
        <f t="shared" si="76"/>
        <v>7.7118924513486013E-93</v>
      </c>
    </row>
    <row r="4901" spans="1:2">
      <c r="A4901">
        <v>180.38817802305857</v>
      </c>
      <c r="B4901">
        <f t="shared" si="76"/>
        <v>0.13187219383416068</v>
      </c>
    </row>
    <row r="4902" spans="1:2">
      <c r="A4902">
        <v>217.68840429074771</v>
      </c>
      <c r="B4902">
        <f t="shared" si="76"/>
        <v>7.1243795237502415E-36</v>
      </c>
    </row>
    <row r="4903" spans="1:2">
      <c r="A4903">
        <v>139.0016750516952</v>
      </c>
      <c r="B4903">
        <f t="shared" si="76"/>
        <v>3.7053022344320177E-42</v>
      </c>
    </row>
    <row r="4904" spans="1:2">
      <c r="A4904">
        <v>84.30701473087538</v>
      </c>
      <c r="B4904">
        <f t="shared" si="76"/>
        <v>1.5310091004130969E-222</v>
      </c>
    </row>
    <row r="4905" spans="1:2">
      <c r="A4905">
        <v>94.288437139475718</v>
      </c>
      <c r="B4905">
        <f t="shared" si="76"/>
        <v>7.4472664577595537E-179</v>
      </c>
    </row>
    <row r="4906" spans="1:2">
      <c r="A4906">
        <v>163.59900018840563</v>
      </c>
      <c r="B4906">
        <f t="shared" si="76"/>
        <v>4.3020246701990284E-8</v>
      </c>
    </row>
    <row r="4907" spans="1:2">
      <c r="A4907">
        <v>162.15013079061464</v>
      </c>
      <c r="B4907">
        <f t="shared" si="76"/>
        <v>2.7311545052809483E-9</v>
      </c>
    </row>
    <row r="4908" spans="1:2">
      <c r="A4908">
        <v>204.29942242088146</v>
      </c>
      <c r="B4908">
        <f t="shared" si="76"/>
        <v>7.5411154679091528E-16</v>
      </c>
    </row>
    <row r="4909" spans="1:2">
      <c r="A4909">
        <v>214.71187028480927</v>
      </c>
      <c r="B4909">
        <f t="shared" si="76"/>
        <v>1.1278788090699318E-30</v>
      </c>
    </row>
    <row r="4910" spans="1:2">
      <c r="A4910">
        <v>150.76030922471546</v>
      </c>
      <c r="B4910">
        <f t="shared" si="76"/>
        <v>3.1316821862221597E-22</v>
      </c>
    </row>
    <row r="4911" spans="1:2">
      <c r="A4911">
        <v>180.64178379943769</v>
      </c>
      <c r="B4911">
        <f t="shared" si="76"/>
        <v>0.12997236836426818</v>
      </c>
    </row>
    <row r="4912" spans="1:2">
      <c r="A4912">
        <v>224.05864046930219</v>
      </c>
      <c r="B4912">
        <f t="shared" si="76"/>
        <v>1.9427418661526436E-48</v>
      </c>
    </row>
    <row r="4913" spans="1:2">
      <c r="A4913">
        <v>147.57510416500736</v>
      </c>
      <c r="B4913">
        <f t="shared" si="76"/>
        <v>5.7121029567455516E-27</v>
      </c>
    </row>
    <row r="4914" spans="1:2">
      <c r="A4914">
        <v>184.66671735921409</v>
      </c>
      <c r="B4914">
        <f t="shared" si="76"/>
        <v>3.9658354367843714E-2</v>
      </c>
    </row>
    <row r="4915" spans="1:2">
      <c r="A4915">
        <v>119.88824144253158</v>
      </c>
      <c r="B4915">
        <f t="shared" si="76"/>
        <v>8.7300536673773268E-89</v>
      </c>
    </row>
    <row r="4916" spans="1:2">
      <c r="A4916">
        <v>200.48791429842822</v>
      </c>
      <c r="B4916">
        <f t="shared" si="76"/>
        <v>9.9122215881999835E-12</v>
      </c>
    </row>
    <row r="4917" spans="1:2">
      <c r="A4917">
        <v>135.50917446962558</v>
      </c>
      <c r="B4917">
        <f t="shared" si="76"/>
        <v>2.3177289958376576E-49</v>
      </c>
    </row>
    <row r="4918" spans="1:2">
      <c r="A4918">
        <v>198.7402724804997</v>
      </c>
      <c r="B4918">
        <f t="shared" si="76"/>
        <v>4.4696518369617157E-10</v>
      </c>
    </row>
    <row r="4919" spans="1:2">
      <c r="A4919">
        <v>121.63449173356639</v>
      </c>
      <c r="B4919">
        <f t="shared" si="76"/>
        <v>8.5658928251055757E-84</v>
      </c>
    </row>
    <row r="4920" spans="1:2">
      <c r="A4920">
        <v>195.94562263562693</v>
      </c>
      <c r="B4920">
        <f t="shared" si="76"/>
        <v>9.7514334796467095E-8</v>
      </c>
    </row>
    <row r="4921" spans="1:2">
      <c r="A4921">
        <v>169.24854139659146</v>
      </c>
      <c r="B4921">
        <f t="shared" si="76"/>
        <v>2.161728908821179E-4</v>
      </c>
    </row>
    <row r="4922" spans="1:2">
      <c r="A4922">
        <v>157.48225382565579</v>
      </c>
      <c r="B4922">
        <f t="shared" si="76"/>
        <v>7.7621359550161809E-14</v>
      </c>
    </row>
    <row r="4923" spans="1:2">
      <c r="A4923">
        <v>218.65905227939948</v>
      </c>
      <c r="B4923">
        <f t="shared" si="76"/>
        <v>1.160765459774975E-37</v>
      </c>
    </row>
    <row r="4924" spans="1:2">
      <c r="A4924">
        <v>132.90527976976591</v>
      </c>
      <c r="B4924">
        <f t="shared" si="76"/>
        <v>4.0847418808087816E-55</v>
      </c>
    </row>
    <row r="4925" spans="1:2">
      <c r="A4925">
        <v>161.57241520857497</v>
      </c>
      <c r="B4925">
        <f t="shared" si="76"/>
        <v>8.5247472294491455E-10</v>
      </c>
    </row>
    <row r="4926" spans="1:2">
      <c r="A4926">
        <v>156.30200709863857</v>
      </c>
      <c r="B4926">
        <f t="shared" si="76"/>
        <v>3.7490808714130018E-15</v>
      </c>
    </row>
    <row r="4927" spans="1:2">
      <c r="A4927">
        <v>169.23259681760101</v>
      </c>
      <c r="B4927">
        <f t="shared" si="76"/>
        <v>2.1209130936923195E-4</v>
      </c>
    </row>
    <row r="4928" spans="1:2">
      <c r="A4928">
        <v>135.67453424882842</v>
      </c>
      <c r="B4928">
        <f t="shared" si="76"/>
        <v>5.2410004111253353E-49</v>
      </c>
    </row>
    <row r="4929" spans="1:2">
      <c r="A4929">
        <v>128.56290413736133</v>
      </c>
      <c r="B4929">
        <f t="shared" si="76"/>
        <v>1.9405852905320171E-65</v>
      </c>
    </row>
    <row r="4930" spans="1:2">
      <c r="A4930">
        <v>174.01121613118448</v>
      </c>
      <c r="B4930">
        <f t="shared" ref="B4930:B4993" si="77">_xlfn.NORM.DIST(A4930,180,3,FALSE)</f>
        <v>1.8131937550647365E-2</v>
      </c>
    </row>
    <row r="4931" spans="1:2">
      <c r="A4931">
        <v>152.92332182041719</v>
      </c>
      <c r="B4931">
        <f t="shared" si="77"/>
        <v>2.7215586927285779E-19</v>
      </c>
    </row>
    <row r="4932" spans="1:2">
      <c r="A4932">
        <v>128.05430105770938</v>
      </c>
      <c r="B4932">
        <f t="shared" si="77"/>
        <v>1.0454200084960226E-66</v>
      </c>
    </row>
    <row r="4933" spans="1:2">
      <c r="A4933">
        <v>123.78289329688414</v>
      </c>
      <c r="B4933">
        <f t="shared" si="77"/>
        <v>7.4510832745498987E-78</v>
      </c>
    </row>
    <row r="4934" spans="1:2">
      <c r="A4934">
        <v>240.04148644933593</v>
      </c>
      <c r="B4934">
        <f t="shared" si="77"/>
        <v>1.3955176400975933E-88</v>
      </c>
    </row>
    <row r="4935" spans="1:2">
      <c r="A4935">
        <v>101.67187883751467</v>
      </c>
      <c r="B4935">
        <f t="shared" si="77"/>
        <v>1.2435000037743427E-149</v>
      </c>
    </row>
    <row r="4936" spans="1:2">
      <c r="A4936">
        <v>155.86216863965092</v>
      </c>
      <c r="B4936">
        <f t="shared" si="77"/>
        <v>1.1648820799896755E-15</v>
      </c>
    </row>
    <row r="4937" spans="1:2">
      <c r="A4937">
        <v>178.00779733050149</v>
      </c>
      <c r="B4937">
        <f t="shared" si="77"/>
        <v>0.10666697495362752</v>
      </c>
    </row>
    <row r="4938" spans="1:2">
      <c r="A4938">
        <v>202.78468741678807</v>
      </c>
      <c r="B4938">
        <f t="shared" si="77"/>
        <v>3.9646569472884102E-14</v>
      </c>
    </row>
    <row r="4939" spans="1:2">
      <c r="A4939">
        <v>109.34951251299935</v>
      </c>
      <c r="B4939">
        <f t="shared" si="77"/>
        <v>4.9172711741933951E-122</v>
      </c>
    </row>
    <row r="4940" spans="1:2">
      <c r="A4940">
        <v>155.77485032707045</v>
      </c>
      <c r="B4940">
        <f t="shared" si="77"/>
        <v>9.2128135770636543E-16</v>
      </c>
    </row>
    <row r="4941" spans="1:2">
      <c r="A4941">
        <v>185.88267994316993</v>
      </c>
      <c r="B4941">
        <f t="shared" si="77"/>
        <v>1.9446228851835515E-2</v>
      </c>
    </row>
    <row r="4942" spans="1:2">
      <c r="A4942">
        <v>189.83565996648395</v>
      </c>
      <c r="B4942">
        <f t="shared" si="77"/>
        <v>6.1615822724700908E-4</v>
      </c>
    </row>
    <row r="4943" spans="1:2">
      <c r="A4943">
        <v>153.64378486963687</v>
      </c>
      <c r="B4943">
        <f t="shared" si="77"/>
        <v>2.3101442379220404E-18</v>
      </c>
    </row>
    <row r="4944" spans="1:2">
      <c r="A4944">
        <v>149.00930455012713</v>
      </c>
      <c r="B4944">
        <f t="shared" si="77"/>
        <v>8.9372846299359741E-25</v>
      </c>
    </row>
    <row r="4945" spans="1:2">
      <c r="A4945">
        <v>195.38124251965201</v>
      </c>
      <c r="B4945">
        <f t="shared" si="77"/>
        <v>2.6040446209284684E-7</v>
      </c>
    </row>
    <row r="4946" spans="1:2">
      <c r="A4946">
        <v>141.61600620325771</v>
      </c>
      <c r="B4946">
        <f t="shared" si="77"/>
        <v>3.7673676426490991E-37</v>
      </c>
    </row>
    <row r="4947" spans="1:2">
      <c r="A4947">
        <v>211.50845941490843</v>
      </c>
      <c r="B4947">
        <f t="shared" si="77"/>
        <v>1.4806254134170787E-25</v>
      </c>
    </row>
    <row r="4948" spans="1:2">
      <c r="A4948">
        <v>250.9469986759359</v>
      </c>
      <c r="B4948">
        <f t="shared" si="77"/>
        <v>4.7722865660413719E-123</v>
      </c>
    </row>
    <row r="4949" spans="1:2">
      <c r="A4949">
        <v>204.89105327185825</v>
      </c>
      <c r="B4949">
        <f t="shared" si="77"/>
        <v>1.4971433120259168E-16</v>
      </c>
    </row>
    <row r="4950" spans="1:2">
      <c r="A4950">
        <v>190.03047373160371</v>
      </c>
      <c r="B4950">
        <f t="shared" si="77"/>
        <v>4.9695172430360866E-4</v>
      </c>
    </row>
    <row r="4951" spans="1:2">
      <c r="A4951">
        <v>147.19695673164097</v>
      </c>
      <c r="B4951">
        <f t="shared" si="77"/>
        <v>1.4510192827351056E-27</v>
      </c>
    </row>
    <row r="4952" spans="1:2">
      <c r="A4952">
        <v>222.74167622497771</v>
      </c>
      <c r="B4952">
        <f t="shared" si="77"/>
        <v>1.1130037538684747E-45</v>
      </c>
    </row>
    <row r="4953" spans="1:2">
      <c r="A4953">
        <v>287.79509466374293</v>
      </c>
      <c r="B4953">
        <f t="shared" si="77"/>
        <v>5.8589878746942665E-282</v>
      </c>
    </row>
    <row r="4954" spans="1:2">
      <c r="A4954">
        <v>235.45698513742536</v>
      </c>
      <c r="B4954">
        <f t="shared" si="77"/>
        <v>8.3234078775804183E-76</v>
      </c>
    </row>
    <row r="4955" spans="1:2">
      <c r="A4955">
        <v>259.52970463520614</v>
      </c>
      <c r="B4955">
        <f t="shared" si="77"/>
        <v>3.2973315976204837E-154</v>
      </c>
    </row>
    <row r="4956" spans="1:2">
      <c r="A4956">
        <v>91.204349700710736</v>
      </c>
      <c r="B4956">
        <f t="shared" si="77"/>
        <v>7.7037176874348625E-192</v>
      </c>
    </row>
    <row r="4957" spans="1:2">
      <c r="A4957">
        <v>218.77350536640733</v>
      </c>
      <c r="B4957">
        <f t="shared" si="77"/>
        <v>7.0944264414619804E-38</v>
      </c>
    </row>
    <row r="4958" spans="1:2">
      <c r="A4958">
        <v>225.73113983497024</v>
      </c>
      <c r="B4958">
        <f t="shared" si="77"/>
        <v>4.6250017898127154E-52</v>
      </c>
    </row>
    <row r="4959" spans="1:2">
      <c r="A4959">
        <v>166.82212435596739</v>
      </c>
      <c r="B4959">
        <f t="shared" si="77"/>
        <v>8.5881349852225199E-6</v>
      </c>
    </row>
    <row r="4960" spans="1:2">
      <c r="A4960">
        <v>213.99720526431338</v>
      </c>
      <c r="B4960">
        <f t="shared" si="77"/>
        <v>1.7259059640812048E-29</v>
      </c>
    </row>
    <row r="4961" spans="1:2">
      <c r="A4961">
        <v>156.03657334366289</v>
      </c>
      <c r="B4961">
        <f t="shared" si="77"/>
        <v>1.8564762057637487E-15</v>
      </c>
    </row>
    <row r="4962" spans="1:2">
      <c r="A4962">
        <v>179.65472738949757</v>
      </c>
      <c r="B4962">
        <f t="shared" si="77"/>
        <v>0.13210294472453121</v>
      </c>
    </row>
    <row r="4963" spans="1:2">
      <c r="A4963">
        <v>182.93351263280783</v>
      </c>
      <c r="B4963">
        <f t="shared" si="77"/>
        <v>8.2444169062891648E-2</v>
      </c>
    </row>
    <row r="4964" spans="1:2">
      <c r="A4964">
        <v>186.07123183726799</v>
      </c>
      <c r="B4964">
        <f t="shared" si="77"/>
        <v>1.7157487686352831E-2</v>
      </c>
    </row>
    <row r="4965" spans="1:2">
      <c r="A4965">
        <v>157.25839193662978</v>
      </c>
      <c r="B4965">
        <f t="shared" si="77"/>
        <v>4.421050317566265E-14</v>
      </c>
    </row>
    <row r="4966" spans="1:2">
      <c r="A4966">
        <v>173.82266423708643</v>
      </c>
      <c r="B4966">
        <f t="shared" si="77"/>
        <v>1.5962360874774317E-2</v>
      </c>
    </row>
    <row r="4967" spans="1:2">
      <c r="A4967">
        <v>115.55537457723403</v>
      </c>
      <c r="B4967">
        <f t="shared" si="77"/>
        <v>8.3129076711914002E-102</v>
      </c>
    </row>
    <row r="4968" spans="1:2">
      <c r="A4968">
        <v>156.27156744783861</v>
      </c>
      <c r="B4968">
        <f t="shared" si="77"/>
        <v>3.4601373126239986E-15</v>
      </c>
    </row>
    <row r="4969" spans="1:2">
      <c r="A4969">
        <v>254.21152076858561</v>
      </c>
      <c r="B4969">
        <f t="shared" si="77"/>
        <v>1.7594003488165089E-134</v>
      </c>
    </row>
    <row r="4970" spans="1:2">
      <c r="A4970">
        <v>180.71199792728294</v>
      </c>
      <c r="B4970">
        <f t="shared" si="77"/>
        <v>0.12928781789567478</v>
      </c>
    </row>
    <row r="4971" spans="1:2">
      <c r="A4971">
        <v>186.77911316415702</v>
      </c>
      <c r="B4971">
        <f t="shared" si="77"/>
        <v>1.0350889897166661E-2</v>
      </c>
    </row>
    <row r="4972" spans="1:2">
      <c r="A4972">
        <v>198.41929361035</v>
      </c>
      <c r="B4972">
        <f t="shared" si="77"/>
        <v>8.6706679079399387E-10</v>
      </c>
    </row>
    <row r="4973" spans="1:2">
      <c r="A4973">
        <v>174.04264144686749</v>
      </c>
      <c r="B4973">
        <f t="shared" si="77"/>
        <v>1.8514071638803659E-2</v>
      </c>
    </row>
    <row r="4974" spans="1:2">
      <c r="A4974">
        <v>289.49275747407228</v>
      </c>
      <c r="B4974">
        <f t="shared" si="77"/>
        <v>7.3730077051805727E-291</v>
      </c>
    </row>
    <row r="4975" spans="1:2">
      <c r="A4975">
        <v>166.01770585082704</v>
      </c>
      <c r="B4975">
        <f t="shared" si="77"/>
        <v>2.5512817126734138E-6</v>
      </c>
    </row>
    <row r="4976" spans="1:2">
      <c r="A4976">
        <v>268.07623089523986</v>
      </c>
      <c r="B4976">
        <f t="shared" si="77"/>
        <v>9.053196834251113E-189</v>
      </c>
    </row>
    <row r="4977" spans="1:2">
      <c r="A4977">
        <v>80.486345723038539</v>
      </c>
      <c r="B4977">
        <f t="shared" si="77"/>
        <v>1.5496306815198654E-240</v>
      </c>
    </row>
    <row r="4978" spans="1:2">
      <c r="A4978">
        <v>196.06448222446488</v>
      </c>
      <c r="B4978">
        <f t="shared" si="77"/>
        <v>7.8935157911689697E-8</v>
      </c>
    </row>
    <row r="4979" spans="1:2">
      <c r="A4979">
        <v>197.58466737555864</v>
      </c>
      <c r="B4979">
        <f t="shared" si="77"/>
        <v>4.6034078426542516E-9</v>
      </c>
    </row>
    <row r="4980" spans="1:2">
      <c r="A4980">
        <v>100.2986737145693</v>
      </c>
      <c r="B4980">
        <f t="shared" si="77"/>
        <v>7.2246920574020221E-155</v>
      </c>
    </row>
    <row r="4981" spans="1:2">
      <c r="A4981">
        <v>151.63436205482867</v>
      </c>
      <c r="B4981">
        <f t="shared" si="77"/>
        <v>5.1356838964943521E-21</v>
      </c>
    </row>
    <row r="4982" spans="1:2">
      <c r="A4982">
        <v>270.47754247148987</v>
      </c>
      <c r="B4982">
        <f t="shared" si="77"/>
        <v>4.0909969839473022E-199</v>
      </c>
    </row>
    <row r="4983" spans="1:2">
      <c r="A4983">
        <v>213.28427965243463</v>
      </c>
      <c r="B4983">
        <f t="shared" si="77"/>
        <v>2.4793175442711552E-28</v>
      </c>
    </row>
    <row r="4984" spans="1:2">
      <c r="A4984">
        <v>229.90954721506569</v>
      </c>
      <c r="B4984">
        <f t="shared" si="77"/>
        <v>1.0547585672111558E-61</v>
      </c>
    </row>
    <row r="4985" spans="1:2">
      <c r="A4985">
        <v>144.26802454152494</v>
      </c>
      <c r="B4985">
        <f t="shared" si="77"/>
        <v>2.0818967286903586E-32</v>
      </c>
    </row>
    <row r="4986" spans="1:2">
      <c r="A4986">
        <v>178.56997419556137</v>
      </c>
      <c r="B4986">
        <f t="shared" si="77"/>
        <v>0.11869946583489277</v>
      </c>
    </row>
    <row r="4987" spans="1:2">
      <c r="A4987">
        <v>153.00861082294432</v>
      </c>
      <c r="B4987">
        <f t="shared" si="77"/>
        <v>3.5162472354824067E-19</v>
      </c>
    </row>
    <row r="4988" spans="1:2">
      <c r="A4988">
        <v>242.3248661213438</v>
      </c>
      <c r="B4988">
        <f t="shared" si="77"/>
        <v>2.5310838779629464E-95</v>
      </c>
    </row>
    <row r="4989" spans="1:2">
      <c r="A4989">
        <v>185.69818666917854</v>
      </c>
      <c r="B4989">
        <f t="shared" si="77"/>
        <v>2.1897067358544919E-2</v>
      </c>
    </row>
    <row r="4990" spans="1:2">
      <c r="A4990">
        <v>158.62075474586163</v>
      </c>
      <c r="B4990">
        <f t="shared" si="77"/>
        <v>1.2467925757441904E-12</v>
      </c>
    </row>
    <row r="4991" spans="1:2">
      <c r="A4991">
        <v>97.95325513521675</v>
      </c>
      <c r="B4991">
        <f t="shared" si="77"/>
        <v>5.0775548816889649E-164</v>
      </c>
    </row>
    <row r="4992" spans="1:2">
      <c r="A4992">
        <v>20.03006829880178</v>
      </c>
      <c r="B4992">
        <f t="shared" si="77"/>
        <v>0</v>
      </c>
    </row>
    <row r="4993" spans="1:2">
      <c r="A4993">
        <v>141.45006662118249</v>
      </c>
      <c r="B4993">
        <f t="shared" si="77"/>
        <v>1.8536060895604454E-37</v>
      </c>
    </row>
    <row r="4994" spans="1:2">
      <c r="A4994">
        <v>222.68624707037816</v>
      </c>
      <c r="B4994">
        <f t="shared" ref="B4994:B5057" si="78">_xlfn.NORM.DIST(A4994,180,3,FALSE)</f>
        <v>1.4479213505372647E-45</v>
      </c>
    </row>
    <row r="4995" spans="1:2">
      <c r="A4995">
        <v>182.18742229662894</v>
      </c>
      <c r="B4995">
        <f t="shared" si="78"/>
        <v>0.10193968645436376</v>
      </c>
    </row>
    <row r="4996" spans="1:2">
      <c r="A4996">
        <v>62.120973779819906</v>
      </c>
      <c r="B4996">
        <f t="shared" si="78"/>
        <v>0</v>
      </c>
    </row>
    <row r="4997" spans="1:2">
      <c r="A4997">
        <v>133.29827015666524</v>
      </c>
      <c r="B4997">
        <f t="shared" si="78"/>
        <v>3.1661378876529477E-54</v>
      </c>
    </row>
    <row r="4998" spans="1:2">
      <c r="A4998">
        <v>171.98283376244945</v>
      </c>
      <c r="B4998">
        <f t="shared" si="78"/>
        <v>3.7410774292882926E-3</v>
      </c>
    </row>
    <row r="4999" spans="1:2">
      <c r="A4999">
        <v>210.2292403375759</v>
      </c>
      <c r="B4999">
        <f t="shared" si="78"/>
        <v>1.1910703433432761E-23</v>
      </c>
    </row>
    <row r="5000" spans="1:2">
      <c r="A5000">
        <v>119.89601080102148</v>
      </c>
      <c r="B5000">
        <f t="shared" si="78"/>
        <v>9.1950046520636581E-89</v>
      </c>
    </row>
    <row r="5001" spans="1:2">
      <c r="A5001">
        <v>164.91654423560249</v>
      </c>
      <c r="B5001">
        <f t="shared" si="78"/>
        <v>4.3105476090126772E-7</v>
      </c>
    </row>
    <row r="5002" spans="1:2">
      <c r="A5002">
        <v>113.47353438366554</v>
      </c>
      <c r="B5002">
        <f t="shared" si="78"/>
        <v>2.1934886226068727E-108</v>
      </c>
    </row>
    <row r="5003" spans="1:2">
      <c r="A5003">
        <v>160.90865688027407</v>
      </c>
      <c r="B5003">
        <f t="shared" si="78"/>
        <v>2.1370909735568205E-10</v>
      </c>
    </row>
    <row r="5004" spans="1:2">
      <c r="A5004">
        <v>129.29728245551814</v>
      </c>
      <c r="B5004">
        <f t="shared" si="78"/>
        <v>1.2523237087296349E-63</v>
      </c>
    </row>
    <row r="5005" spans="1:2">
      <c r="A5005">
        <v>138.22068058259902</v>
      </c>
      <c r="B5005">
        <f t="shared" si="78"/>
        <v>1.0209620250183294E-43</v>
      </c>
    </row>
    <row r="5006" spans="1:2">
      <c r="A5006">
        <v>187.82762867856945</v>
      </c>
      <c r="B5006">
        <f t="shared" si="78"/>
        <v>4.4203425556103848E-3</v>
      </c>
    </row>
    <row r="5007" spans="1:2">
      <c r="A5007">
        <v>234.68816652864916</v>
      </c>
      <c r="B5007">
        <f t="shared" si="78"/>
        <v>9.1929535045932829E-74</v>
      </c>
    </row>
    <row r="5008" spans="1:2">
      <c r="A5008">
        <v>234.89654768098262</v>
      </c>
      <c r="B5008">
        <f t="shared" si="78"/>
        <v>2.5852043150817544E-74</v>
      </c>
    </row>
    <row r="5009" spans="1:2">
      <c r="A5009">
        <v>214.461395443941</v>
      </c>
      <c r="B5009">
        <f t="shared" si="78"/>
        <v>2.9532412748261009E-30</v>
      </c>
    </row>
    <row r="5010" spans="1:2">
      <c r="A5010">
        <v>133.16758258923073</v>
      </c>
      <c r="B5010">
        <f t="shared" si="78"/>
        <v>1.6054679650756315E-54</v>
      </c>
    </row>
    <row r="5011" spans="1:2">
      <c r="A5011">
        <v>211.34333155685454</v>
      </c>
      <c r="B5011">
        <f t="shared" si="78"/>
        <v>2.6354460400165527E-25</v>
      </c>
    </row>
    <row r="5012" spans="1:2">
      <c r="A5012">
        <v>196.22444983695459</v>
      </c>
      <c r="B5012">
        <f t="shared" si="78"/>
        <v>5.9244449585675788E-8</v>
      </c>
    </row>
    <row r="5013" spans="1:2">
      <c r="A5013">
        <v>194.43656969968288</v>
      </c>
      <c r="B5013">
        <f t="shared" si="78"/>
        <v>1.2452968307456762E-6</v>
      </c>
    </row>
    <row r="5014" spans="1:2">
      <c r="A5014">
        <v>137.40779695552192</v>
      </c>
      <c r="B5014">
        <f t="shared" si="78"/>
        <v>2.260713734083753E-45</v>
      </c>
    </row>
    <row r="5015" spans="1:2">
      <c r="A5015">
        <v>193.65853222523583</v>
      </c>
      <c r="B5015">
        <f t="shared" si="78"/>
        <v>4.1944622781841509E-6</v>
      </c>
    </row>
    <row r="5016" spans="1:2">
      <c r="A5016">
        <v>243.23202569546993</v>
      </c>
      <c r="B5016">
        <f t="shared" si="78"/>
        <v>4.5204770875779095E-98</v>
      </c>
    </row>
    <row r="5017" spans="1:2">
      <c r="A5017">
        <v>274.75648766965605</v>
      </c>
      <c r="B5017">
        <f t="shared" si="78"/>
        <v>3.0778279767115525E-218</v>
      </c>
    </row>
    <row r="5018" spans="1:2">
      <c r="A5018">
        <v>124.27445017208811</v>
      </c>
      <c r="B5018">
        <f t="shared" si="78"/>
        <v>1.5843898455488633E-76</v>
      </c>
    </row>
    <row r="5019" spans="1:2">
      <c r="A5019">
        <v>156.30200709863857</v>
      </c>
      <c r="B5019">
        <f t="shared" si="78"/>
        <v>3.7490808714130018E-15</v>
      </c>
    </row>
    <row r="5020" spans="1:2">
      <c r="A5020">
        <v>187.3226783570135</v>
      </c>
      <c r="B5020">
        <f t="shared" si="78"/>
        <v>6.7613708742122608E-3</v>
      </c>
    </row>
    <row r="5021" spans="1:2">
      <c r="A5021">
        <v>168.44139781795093</v>
      </c>
      <c r="B5021">
        <f t="shared" si="78"/>
        <v>7.9492776679446726E-5</v>
      </c>
    </row>
    <row r="5022" spans="1:2">
      <c r="A5022">
        <v>244.3926750854007</v>
      </c>
      <c r="B5022">
        <f t="shared" si="78"/>
        <v>1.2057062974505858E-101</v>
      </c>
    </row>
    <row r="5023" spans="1:2">
      <c r="A5023">
        <v>194.19716909367708</v>
      </c>
      <c r="B5023">
        <f t="shared" si="78"/>
        <v>1.8224898392845542E-6</v>
      </c>
    </row>
    <row r="5024" spans="1:2">
      <c r="A5024">
        <v>183.20712160828407</v>
      </c>
      <c r="B5024">
        <f t="shared" si="78"/>
        <v>7.5097000898763158E-2</v>
      </c>
    </row>
    <row r="5025" spans="1:2">
      <c r="A5025">
        <v>167.8642040584964</v>
      </c>
      <c r="B5025">
        <f t="shared" si="78"/>
        <v>3.7183830634912245E-5</v>
      </c>
    </row>
    <row r="5026" spans="1:2">
      <c r="A5026">
        <v>61.317598919849843</v>
      </c>
      <c r="B5026">
        <f t="shared" si="78"/>
        <v>0</v>
      </c>
    </row>
    <row r="5027" spans="1:2">
      <c r="A5027">
        <v>189.32740476855543</v>
      </c>
      <c r="B5027">
        <f t="shared" si="78"/>
        <v>1.0584911734892034E-3</v>
      </c>
    </row>
    <row r="5028" spans="1:2">
      <c r="A5028">
        <v>250.53858553263126</v>
      </c>
      <c r="B5028">
        <f t="shared" si="78"/>
        <v>1.1828294153568307E-121</v>
      </c>
    </row>
    <row r="5029" spans="1:2">
      <c r="A5029">
        <v>226.98131078839651</v>
      </c>
      <c r="B5029">
        <f t="shared" si="78"/>
        <v>7.388959169309668E-55</v>
      </c>
    </row>
    <row r="5030" spans="1:2">
      <c r="A5030">
        <v>206.33835720189381</v>
      </c>
      <c r="B5030">
        <f t="shared" si="78"/>
        <v>2.4341281047414087E-18</v>
      </c>
    </row>
    <row r="5031" spans="1:2">
      <c r="A5031">
        <v>192.10373284266097</v>
      </c>
      <c r="B5031">
        <f t="shared" si="78"/>
        <v>3.882449933438684E-5</v>
      </c>
    </row>
    <row r="5032" spans="1:2">
      <c r="A5032">
        <v>263.81746283703251</v>
      </c>
      <c r="B5032">
        <f t="shared" si="78"/>
        <v>4.1633880043160896E-171</v>
      </c>
    </row>
    <row r="5033" spans="1:2">
      <c r="A5033">
        <v>166.33335053455085</v>
      </c>
      <c r="B5033">
        <f t="shared" si="78"/>
        <v>4.1430931500657765E-6</v>
      </c>
    </row>
    <row r="5034" spans="1:2">
      <c r="A5034">
        <v>105.8784646372078</v>
      </c>
      <c r="B5034">
        <f t="shared" si="78"/>
        <v>3.6932914557987375E-134</v>
      </c>
    </row>
    <row r="5035" spans="1:2">
      <c r="A5035">
        <v>232.67856977297924</v>
      </c>
      <c r="B5035">
        <f t="shared" si="78"/>
        <v>1.476695739841712E-68</v>
      </c>
    </row>
    <row r="5036" spans="1:2">
      <c r="A5036">
        <v>88.856379988719709</v>
      </c>
      <c r="B5036">
        <f t="shared" si="78"/>
        <v>4.9321677008655352E-202</v>
      </c>
    </row>
    <row r="5037" spans="1:2">
      <c r="A5037">
        <v>188.65373181113682</v>
      </c>
      <c r="B5037">
        <f t="shared" si="78"/>
        <v>2.0746893729967773E-3</v>
      </c>
    </row>
    <row r="5038" spans="1:2">
      <c r="A5038">
        <v>148.49154058509157</v>
      </c>
      <c r="B5038">
        <f t="shared" si="78"/>
        <v>1.4806254134170787E-25</v>
      </c>
    </row>
    <row r="5039" spans="1:2">
      <c r="A5039">
        <v>103.86956364498474</v>
      </c>
      <c r="B5039">
        <f t="shared" si="78"/>
        <v>1.926395510397891E-141</v>
      </c>
    </row>
    <row r="5040" spans="1:2">
      <c r="A5040">
        <v>121.56688671864686</v>
      </c>
      <c r="B5040">
        <f t="shared" si="78"/>
        <v>5.5240545718628458E-84</v>
      </c>
    </row>
    <row r="5041" spans="1:2">
      <c r="A5041">
        <v>191.75886609416921</v>
      </c>
      <c r="B5041">
        <f t="shared" si="78"/>
        <v>6.1328293944299355E-5</v>
      </c>
    </row>
    <row r="5042" spans="1:2">
      <c r="A5042">
        <v>214.14835987314291</v>
      </c>
      <c r="B5042">
        <f t="shared" si="78"/>
        <v>9.738492191358427E-30</v>
      </c>
    </row>
    <row r="5043" spans="1:2">
      <c r="A5043">
        <v>206.98692469493835</v>
      </c>
      <c r="B5043">
        <f t="shared" si="78"/>
        <v>3.5636395289417964E-19</v>
      </c>
    </row>
    <row r="5044" spans="1:2">
      <c r="A5044">
        <v>226.00596639647847</v>
      </c>
      <c r="B5044">
        <f t="shared" si="78"/>
        <v>1.1397643896121948E-52</v>
      </c>
    </row>
    <row r="5045" spans="1:2">
      <c r="A5045">
        <v>153.27305891303695</v>
      </c>
      <c r="B5045">
        <f t="shared" si="78"/>
        <v>7.741538162813645E-19</v>
      </c>
    </row>
    <row r="5046" spans="1:2">
      <c r="A5046">
        <v>194.28634277544916</v>
      </c>
      <c r="B5046">
        <f t="shared" si="78"/>
        <v>1.582638879380487E-6</v>
      </c>
    </row>
    <row r="5047" spans="1:2">
      <c r="A5047">
        <v>129.18839547608513</v>
      </c>
      <c r="B5047">
        <f t="shared" si="78"/>
        <v>6.7767502231828818E-64</v>
      </c>
    </row>
    <row r="5048" spans="1:2">
      <c r="A5048">
        <v>150.70511199126486</v>
      </c>
      <c r="B5048">
        <f t="shared" si="78"/>
        <v>2.6171168027671494E-22</v>
      </c>
    </row>
    <row r="5049" spans="1:2">
      <c r="A5049">
        <v>175.96364432363771</v>
      </c>
      <c r="B5049">
        <f t="shared" si="78"/>
        <v>5.3789810864931356E-2</v>
      </c>
    </row>
    <row r="5050" spans="1:2">
      <c r="A5050">
        <v>124.72588468852337</v>
      </c>
      <c r="B5050">
        <f t="shared" si="78"/>
        <v>2.5637013938339475E-75</v>
      </c>
    </row>
    <row r="5051" spans="1:2">
      <c r="A5051">
        <v>147.49393176287413</v>
      </c>
      <c r="B5051">
        <f t="shared" si="78"/>
        <v>4.2621597234641848E-27</v>
      </c>
    </row>
    <row r="5052" spans="1:2">
      <c r="A5052">
        <v>184.4904572860105</v>
      </c>
      <c r="B5052">
        <f t="shared" si="78"/>
        <v>4.3378796205571675E-2</v>
      </c>
    </row>
    <row r="5053" spans="1:2">
      <c r="A5053">
        <v>127.70572357083438</v>
      </c>
      <c r="B5053">
        <f t="shared" si="78"/>
        <v>1.3886795606546929E-67</v>
      </c>
    </row>
    <row r="5054" spans="1:2">
      <c r="A5054">
        <v>167.95245005567267</v>
      </c>
      <c r="B5054">
        <f t="shared" si="78"/>
        <v>4.1864331995226067E-5</v>
      </c>
    </row>
    <row r="5055" spans="1:2">
      <c r="A5055">
        <v>189.31151816985221</v>
      </c>
      <c r="B5055">
        <f t="shared" si="78"/>
        <v>1.0760479003519762E-3</v>
      </c>
    </row>
    <row r="5056" spans="1:2">
      <c r="A5056">
        <v>95.528287601773627</v>
      </c>
      <c r="B5056">
        <f t="shared" si="78"/>
        <v>9.1819949754493087E-174</v>
      </c>
    </row>
    <row r="5057" spans="1:2">
      <c r="A5057">
        <v>253.87569894490298</v>
      </c>
      <c r="B5057">
        <f t="shared" si="78"/>
        <v>2.787699897854337E-133</v>
      </c>
    </row>
    <row r="5058" spans="1:2">
      <c r="A5058">
        <v>135.23457982926629</v>
      </c>
      <c r="B5058">
        <f t="shared" ref="B5058:B5121" si="79">_xlfn.NORM.DIST(A5058,180,3,FALSE)</f>
        <v>5.9390303536440146E-50</v>
      </c>
    </row>
    <row r="5059" spans="1:2">
      <c r="A5059">
        <v>216.47383323368558</v>
      </c>
      <c r="B5059">
        <f t="shared" si="79"/>
        <v>1.0617846172858417E-33</v>
      </c>
    </row>
    <row r="5060" spans="1:2">
      <c r="A5060">
        <v>152.61735984466213</v>
      </c>
      <c r="B5060">
        <f t="shared" si="79"/>
        <v>1.0784355178306018E-19</v>
      </c>
    </row>
    <row r="5061" spans="1:2">
      <c r="A5061">
        <v>168.925185334665</v>
      </c>
      <c r="B5061">
        <f t="shared" si="79"/>
        <v>1.4605545960618159E-4</v>
      </c>
    </row>
    <row r="5062" spans="1:2">
      <c r="A5062">
        <v>318.87067325413227</v>
      </c>
      <c r="B5062">
        <f t="shared" si="79"/>
        <v>0</v>
      </c>
    </row>
    <row r="5063" spans="1:2">
      <c r="A5063">
        <v>202.0198694478313</v>
      </c>
      <c r="B5063">
        <f t="shared" si="79"/>
        <v>2.6606615735806361E-13</v>
      </c>
    </row>
    <row r="5064" spans="1:2">
      <c r="A5064">
        <v>138.02946159528801</v>
      </c>
      <c r="B5064">
        <f t="shared" si="79"/>
        <v>4.1939058903835727E-44</v>
      </c>
    </row>
    <row r="5065" spans="1:2">
      <c r="A5065">
        <v>84.555634202552028</v>
      </c>
      <c r="B5065">
        <f t="shared" si="79"/>
        <v>2.1454899163473971E-221</v>
      </c>
    </row>
    <row r="5066" spans="1:2">
      <c r="A5066">
        <v>176.42139869138191</v>
      </c>
      <c r="B5066">
        <f t="shared" si="79"/>
        <v>6.5283445823642886E-2</v>
      </c>
    </row>
    <row r="5067" spans="1:2">
      <c r="A5067">
        <v>133.68256350047886</v>
      </c>
      <c r="B5067">
        <f t="shared" si="79"/>
        <v>2.3067791037895447E-53</v>
      </c>
    </row>
    <row r="5068" spans="1:2">
      <c r="A5068">
        <v>111.70733887382085</v>
      </c>
      <c r="B5068">
        <f t="shared" si="79"/>
        <v>3.9443537649699595E-114</v>
      </c>
    </row>
    <row r="5069" spans="1:2">
      <c r="A5069">
        <v>157.6756180835946</v>
      </c>
      <c r="B5069">
        <f t="shared" si="79"/>
        <v>1.256571735167813E-13</v>
      </c>
    </row>
    <row r="5070" spans="1:2">
      <c r="A5070">
        <v>278.79098797682673</v>
      </c>
      <c r="B5070">
        <f t="shared" si="79"/>
        <v>4.4451849257194006E-237</v>
      </c>
    </row>
    <row r="5071" spans="1:2">
      <c r="A5071">
        <v>202.2127698634722</v>
      </c>
      <c r="B5071">
        <f t="shared" si="79"/>
        <v>1.6562356243437272E-13</v>
      </c>
    </row>
    <row r="5072" spans="1:2">
      <c r="A5072">
        <v>102.92958722828189</v>
      </c>
      <c r="B5072">
        <f t="shared" si="79"/>
        <v>6.4604756879268282E-145</v>
      </c>
    </row>
    <row r="5073" spans="1:2">
      <c r="A5073">
        <v>239.22222499066265</v>
      </c>
      <c r="B5073">
        <f t="shared" si="79"/>
        <v>3.1782364326339046E-86</v>
      </c>
    </row>
    <row r="5074" spans="1:2">
      <c r="A5074">
        <v>192.01942950501689</v>
      </c>
      <c r="B5074">
        <f t="shared" si="79"/>
        <v>4.3468335646619146E-5</v>
      </c>
    </row>
    <row r="5075" spans="1:2">
      <c r="A5075">
        <v>65.074721532873809</v>
      </c>
      <c r="B5075">
        <f t="shared" si="79"/>
        <v>0</v>
      </c>
    </row>
    <row r="5076" spans="1:2">
      <c r="A5076">
        <v>178.94458483140625</v>
      </c>
      <c r="B5076">
        <f t="shared" si="79"/>
        <v>0.12500091513133027</v>
      </c>
    </row>
    <row r="5077" spans="1:2">
      <c r="A5077">
        <v>85.63545907207299</v>
      </c>
      <c r="B5077">
        <f t="shared" si="79"/>
        <v>1.8910460164222125E-216</v>
      </c>
    </row>
    <row r="5078" spans="1:2">
      <c r="A5078">
        <v>167.92038695683004</v>
      </c>
      <c r="B5078">
        <f t="shared" si="79"/>
        <v>4.0103230317211096E-5</v>
      </c>
    </row>
    <row r="5079" spans="1:2">
      <c r="A5079">
        <v>326.67064533568919</v>
      </c>
      <c r="B5079">
        <f t="shared" si="79"/>
        <v>0</v>
      </c>
    </row>
    <row r="5080" spans="1:2">
      <c r="A5080">
        <v>177.20326286478667</v>
      </c>
      <c r="B5080">
        <f t="shared" si="79"/>
        <v>8.6113261467210309E-2</v>
      </c>
    </row>
    <row r="5081" spans="1:2">
      <c r="A5081">
        <v>190.18562898025266</v>
      </c>
      <c r="B5081">
        <f t="shared" si="79"/>
        <v>4.1747949033030669E-4</v>
      </c>
    </row>
    <row r="5082" spans="1:2">
      <c r="A5082">
        <v>142.8477394253423</v>
      </c>
      <c r="B5082">
        <f t="shared" si="79"/>
        <v>6.6201880570820444E-35</v>
      </c>
    </row>
    <row r="5083" spans="1:2">
      <c r="A5083">
        <v>128.29619481606642</v>
      </c>
      <c r="B5083">
        <f t="shared" si="79"/>
        <v>4.2093866772809428E-66</v>
      </c>
    </row>
    <row r="5084" spans="1:2">
      <c r="A5084">
        <v>275.87481144990306</v>
      </c>
      <c r="B5084">
        <f t="shared" si="79"/>
        <v>2.2108980133651132E-223</v>
      </c>
    </row>
    <row r="5085" spans="1:2">
      <c r="A5085">
        <v>190.43656766341883</v>
      </c>
      <c r="B5085">
        <f t="shared" si="79"/>
        <v>3.1316825187145561E-4</v>
      </c>
    </row>
    <row r="5086" spans="1:2">
      <c r="A5086">
        <v>205.01420340195182</v>
      </c>
      <c r="B5086">
        <f t="shared" si="79"/>
        <v>1.0640935839679352E-16</v>
      </c>
    </row>
    <row r="5087" spans="1:2">
      <c r="A5087">
        <v>211.34808594040805</v>
      </c>
      <c r="B5087">
        <f t="shared" si="79"/>
        <v>2.5921654488357549E-25</v>
      </c>
    </row>
    <row r="5088" spans="1:2">
      <c r="A5088">
        <v>174.51378926096368</v>
      </c>
      <c r="B5088">
        <f t="shared" si="79"/>
        <v>2.4979740306906698E-2</v>
      </c>
    </row>
    <row r="5089" spans="1:2">
      <c r="A5089">
        <v>164.51259557441517</v>
      </c>
      <c r="B5089">
        <f t="shared" si="79"/>
        <v>2.1706055224209152E-7</v>
      </c>
    </row>
    <row r="5090" spans="1:2">
      <c r="A5090">
        <v>223.64640062703984</v>
      </c>
      <c r="B5090">
        <f t="shared" si="79"/>
        <v>1.4479587238878888E-47</v>
      </c>
    </row>
    <row r="5091" spans="1:2">
      <c r="A5091">
        <v>260.34258826228324</v>
      </c>
      <c r="B5091">
        <f t="shared" si="79"/>
        <v>2.4133211065539779E-157</v>
      </c>
    </row>
    <row r="5092" spans="1:2">
      <c r="A5092">
        <v>229.31466946800356</v>
      </c>
      <c r="B5092">
        <f t="shared" si="79"/>
        <v>2.8009663832864835E-60</v>
      </c>
    </row>
    <row r="5093" spans="1:2">
      <c r="A5093">
        <v>127.1682463081379</v>
      </c>
      <c r="B5093">
        <f t="shared" si="79"/>
        <v>6.016322863203637E-69</v>
      </c>
    </row>
    <row r="5094" spans="1:2">
      <c r="A5094">
        <v>57.62726959772408</v>
      </c>
      <c r="B5094">
        <f t="shared" si="79"/>
        <v>0</v>
      </c>
    </row>
    <row r="5095" spans="1:2">
      <c r="A5095">
        <v>132.6657052228984</v>
      </c>
      <c r="B5095">
        <f t="shared" si="79"/>
        <v>1.1623420251905105E-55</v>
      </c>
    </row>
    <row r="5096" spans="1:2">
      <c r="A5096">
        <v>171.61529672164761</v>
      </c>
      <c r="B5096">
        <f t="shared" si="79"/>
        <v>2.6763887322723088E-3</v>
      </c>
    </row>
    <row r="5097" spans="1:2">
      <c r="A5097">
        <v>244.03064617188647</v>
      </c>
      <c r="B5097">
        <f t="shared" si="79"/>
        <v>1.5958753771054488E-100</v>
      </c>
    </row>
    <row r="5098" spans="1:2">
      <c r="A5098">
        <v>211.96777925040806</v>
      </c>
      <c r="B5098">
        <f t="shared" si="79"/>
        <v>2.9308066602859415E-26</v>
      </c>
    </row>
    <row r="5099" spans="1:2">
      <c r="A5099">
        <v>149.87761733180378</v>
      </c>
      <c r="B5099">
        <f t="shared" si="79"/>
        <v>1.7042617152330434E-23</v>
      </c>
    </row>
    <row r="5100" spans="1:2">
      <c r="A5100">
        <v>221.99790510028834</v>
      </c>
      <c r="B5100">
        <f t="shared" si="79"/>
        <v>3.6912650257520479E-44</v>
      </c>
    </row>
    <row r="5101" spans="1:2">
      <c r="A5101">
        <v>156.44098584714811</v>
      </c>
      <c r="B5101">
        <f t="shared" si="79"/>
        <v>5.399919389444472E-15</v>
      </c>
    </row>
    <row r="5102" spans="1:2">
      <c r="A5102">
        <v>173.65359371950035</v>
      </c>
      <c r="B5102">
        <f t="shared" si="79"/>
        <v>1.4190892980916289E-2</v>
      </c>
    </row>
    <row r="5103" spans="1:2">
      <c r="A5103">
        <v>191.4785893856606</v>
      </c>
      <c r="B5103">
        <f t="shared" si="79"/>
        <v>8.8064548705850561E-5</v>
      </c>
    </row>
    <row r="5104" spans="1:2">
      <c r="A5104">
        <v>125.00581351530855</v>
      </c>
      <c r="B5104">
        <f t="shared" si="79"/>
        <v>1.4243501356162499E-74</v>
      </c>
    </row>
    <row r="5105" spans="1:2">
      <c r="A5105">
        <v>176.04586037094123</v>
      </c>
      <c r="B5105">
        <f t="shared" si="79"/>
        <v>5.5789245192569975E-2</v>
      </c>
    </row>
    <row r="5106" spans="1:2">
      <c r="A5106">
        <v>164.63104930124246</v>
      </c>
      <c r="B5106">
        <f t="shared" si="79"/>
        <v>2.6593042250250404E-7</v>
      </c>
    </row>
    <row r="5107" spans="1:2">
      <c r="A5107">
        <v>247.59144753232249</v>
      </c>
      <c r="B5107">
        <f t="shared" si="79"/>
        <v>7.8511381560005114E-112</v>
      </c>
    </row>
    <row r="5108" spans="1:2">
      <c r="A5108">
        <v>130.22253187926253</v>
      </c>
      <c r="B5108">
        <f t="shared" si="79"/>
        <v>2.1919422974766267E-61</v>
      </c>
    </row>
    <row r="5109" spans="1:2">
      <c r="A5109">
        <v>182.01168404601049</v>
      </c>
      <c r="B5109">
        <f t="shared" si="79"/>
        <v>0.10620574420922212</v>
      </c>
    </row>
    <row r="5110" spans="1:2">
      <c r="A5110">
        <v>209.02377218561014</v>
      </c>
      <c r="B5110">
        <f t="shared" si="79"/>
        <v>6.2994878828188609E-22</v>
      </c>
    </row>
    <row r="5111" spans="1:2">
      <c r="A5111">
        <v>311.67555152904242</v>
      </c>
      <c r="B5111">
        <f t="shared" si="79"/>
        <v>0</v>
      </c>
    </row>
    <row r="5112" spans="1:2">
      <c r="A5112">
        <v>116.21739349691779</v>
      </c>
      <c r="B5112">
        <f t="shared" si="79"/>
        <v>9.2876604108324E-100</v>
      </c>
    </row>
    <row r="5113" spans="1:2">
      <c r="A5113">
        <v>202.2728374410508</v>
      </c>
      <c r="B5113">
        <f t="shared" si="79"/>
        <v>1.4277431212195006E-13</v>
      </c>
    </row>
    <row r="5114" spans="1:2">
      <c r="A5114">
        <v>188.19887645775452</v>
      </c>
      <c r="B5114">
        <f t="shared" si="79"/>
        <v>3.1761586764859407E-3</v>
      </c>
    </row>
    <row r="5115" spans="1:2">
      <c r="A5115">
        <v>226.10569249052787</v>
      </c>
      <c r="B5115">
        <f t="shared" si="79"/>
        <v>6.8419780803553945E-53</v>
      </c>
    </row>
    <row r="5116" spans="1:2">
      <c r="A5116">
        <v>201.66926265090297</v>
      </c>
      <c r="B5116">
        <f t="shared" si="79"/>
        <v>6.2311350511055009E-13</v>
      </c>
    </row>
    <row r="5117" spans="1:2">
      <c r="A5117">
        <v>184.71379735245137</v>
      </c>
      <c r="B5117">
        <f t="shared" si="79"/>
        <v>3.8697166290548063E-2</v>
      </c>
    </row>
    <row r="5118" spans="1:2">
      <c r="A5118">
        <v>175.88148625662143</v>
      </c>
      <c r="B5118">
        <f t="shared" si="79"/>
        <v>5.1824472895721937E-2</v>
      </c>
    </row>
    <row r="5119" spans="1:2">
      <c r="A5119">
        <v>127.95596649055369</v>
      </c>
      <c r="B5119">
        <f t="shared" si="79"/>
        <v>5.9233646157787686E-67</v>
      </c>
    </row>
    <row r="5120" spans="1:2">
      <c r="A5120">
        <v>221.36591996939387</v>
      </c>
      <c r="B5120">
        <f t="shared" si="79"/>
        <v>6.8916586757963862E-43</v>
      </c>
    </row>
    <row r="5121" spans="1:2">
      <c r="A5121">
        <v>244.08224862752832</v>
      </c>
      <c r="B5121">
        <f t="shared" si="79"/>
        <v>1.1053344607940768E-100</v>
      </c>
    </row>
    <row r="5122" spans="1:2">
      <c r="A5122">
        <v>210.18743655047729</v>
      </c>
      <c r="B5122">
        <f t="shared" ref="B5122:B5185" si="80">_xlfn.NORM.DIST(A5122,180,3,FALSE)</f>
        <v>1.370486809384729E-23</v>
      </c>
    </row>
    <row r="5123" spans="1:2">
      <c r="A5123">
        <v>214.00207560844137</v>
      </c>
      <c r="B5123">
        <f t="shared" si="80"/>
        <v>1.6944415642780846E-29</v>
      </c>
    </row>
    <row r="5124" spans="1:2">
      <c r="A5124">
        <v>237.7613536734134</v>
      </c>
      <c r="B5124">
        <f t="shared" si="80"/>
        <v>4.2220335863039264E-82</v>
      </c>
    </row>
    <row r="5125" spans="1:2">
      <c r="A5125">
        <v>146.17801116371993</v>
      </c>
      <c r="B5125">
        <f t="shared" si="80"/>
        <v>3.3398330750411857E-29</v>
      </c>
    </row>
    <row r="5126" spans="1:2">
      <c r="A5126">
        <v>154.71265146486985</v>
      </c>
      <c r="B5126">
        <f t="shared" si="80"/>
        <v>4.9599516104914528E-17</v>
      </c>
    </row>
    <row r="5127" spans="1:2">
      <c r="A5127">
        <v>197.95777052393532</v>
      </c>
      <c r="B5127">
        <f t="shared" si="80"/>
        <v>2.2035614522615716E-9</v>
      </c>
    </row>
    <row r="5128" spans="1:2">
      <c r="A5128">
        <v>159.44436472607777</v>
      </c>
      <c r="B5128">
        <f t="shared" si="80"/>
        <v>8.4939260102435826E-12</v>
      </c>
    </row>
    <row r="5129" spans="1:2">
      <c r="A5129">
        <v>120.7010091090342</v>
      </c>
      <c r="B5129">
        <f t="shared" si="80"/>
        <v>1.9171898052913698E-86</v>
      </c>
    </row>
    <row r="5130" spans="1:2">
      <c r="A5130">
        <v>208.02471385621175</v>
      </c>
      <c r="B5130">
        <f t="shared" si="80"/>
        <v>1.4943241004163281E-20</v>
      </c>
    </row>
    <row r="5131" spans="1:2">
      <c r="A5131">
        <v>231.12017561259563</v>
      </c>
      <c r="B5131">
        <f t="shared" si="80"/>
        <v>1.1806883885322757E-64</v>
      </c>
    </row>
    <row r="5132" spans="1:2">
      <c r="A5132">
        <v>150.54856521572219</v>
      </c>
      <c r="B5132">
        <f t="shared" si="80"/>
        <v>1.5701229908438812E-22</v>
      </c>
    </row>
    <row r="5133" spans="1:2">
      <c r="A5133">
        <v>166.79382997579523</v>
      </c>
      <c r="B5133">
        <f t="shared" si="80"/>
        <v>8.2392411999993065E-6</v>
      </c>
    </row>
    <row r="5134" spans="1:2">
      <c r="A5134">
        <v>164.26728097911109</v>
      </c>
      <c r="B5134">
        <f t="shared" si="80"/>
        <v>1.4183864913250534E-7</v>
      </c>
    </row>
    <row r="5135" spans="1:2">
      <c r="A5135">
        <v>90.648666627821513</v>
      </c>
      <c r="B5135">
        <f t="shared" si="80"/>
        <v>3.1495118585692444E-194</v>
      </c>
    </row>
    <row r="5136" spans="1:2">
      <c r="A5136">
        <v>276.38225492381025</v>
      </c>
      <c r="B5136">
        <f t="shared" si="80"/>
        <v>9.7881906978045828E-226</v>
      </c>
    </row>
    <row r="5137" spans="1:2">
      <c r="A5137">
        <v>215.81187229428906</v>
      </c>
      <c r="B5137">
        <f t="shared" si="80"/>
        <v>1.5154565590768699E-32</v>
      </c>
    </row>
    <row r="5138" spans="1:2">
      <c r="A5138">
        <v>134.88948115962557</v>
      </c>
      <c r="B5138">
        <f t="shared" si="80"/>
        <v>1.060171881563941E-50</v>
      </c>
    </row>
    <row r="5139" spans="1:2">
      <c r="A5139">
        <v>168.9411878939427</v>
      </c>
      <c r="B5139">
        <f t="shared" si="80"/>
        <v>1.4895792623510399E-4</v>
      </c>
    </row>
    <row r="5140" spans="1:2">
      <c r="A5140">
        <v>48.650993448682129</v>
      </c>
      <c r="B5140">
        <f t="shared" si="80"/>
        <v>0</v>
      </c>
    </row>
    <row r="5141" spans="1:2">
      <c r="A5141">
        <v>178.77290520089446</v>
      </c>
      <c r="B5141">
        <f t="shared" si="80"/>
        <v>0.12230904926760958</v>
      </c>
    </row>
    <row r="5142" spans="1:2">
      <c r="A5142">
        <v>188.82001927493548</v>
      </c>
      <c r="B5142">
        <f t="shared" si="80"/>
        <v>1.7654146070646866E-3</v>
      </c>
    </row>
    <row r="5143" spans="1:2">
      <c r="A5143">
        <v>154.18630641732307</v>
      </c>
      <c r="B5143">
        <f t="shared" si="80"/>
        <v>1.1130793956476075E-17</v>
      </c>
    </row>
    <row r="5144" spans="1:2">
      <c r="A5144">
        <v>263.17666470247786</v>
      </c>
      <c r="B5144">
        <f t="shared" si="80"/>
        <v>1.5897035014534561E-168</v>
      </c>
    </row>
    <row r="5145" spans="1:2">
      <c r="A5145">
        <v>197.90384885680396</v>
      </c>
      <c r="B5145">
        <f t="shared" si="80"/>
        <v>2.453470831627417E-9</v>
      </c>
    </row>
    <row r="5146" spans="1:2">
      <c r="A5146">
        <v>204.18583903818217</v>
      </c>
      <c r="B5146">
        <f t="shared" si="80"/>
        <v>1.024020073709377E-15</v>
      </c>
    </row>
    <row r="5147" spans="1:2">
      <c r="A5147">
        <v>231.51502136868658</v>
      </c>
      <c r="B5147">
        <f t="shared" si="80"/>
        <v>1.2427042541941244E-65</v>
      </c>
    </row>
    <row r="5148" spans="1:2">
      <c r="A5148">
        <v>107.70391600060975</v>
      </c>
      <c r="B5148">
        <f t="shared" si="80"/>
        <v>1.0379147732268411E-127</v>
      </c>
    </row>
    <row r="5149" spans="1:2">
      <c r="A5149">
        <v>243.13960511761252</v>
      </c>
      <c r="B5149">
        <f t="shared" si="80"/>
        <v>8.6492249287739085E-98</v>
      </c>
    </row>
    <row r="5150" spans="1:2">
      <c r="A5150">
        <v>164.27133959921775</v>
      </c>
      <c r="B5150">
        <f t="shared" si="80"/>
        <v>1.4284841240572769E-7</v>
      </c>
    </row>
    <row r="5151" spans="1:2">
      <c r="A5151">
        <v>135.72567286217236</v>
      </c>
      <c r="B5151">
        <f t="shared" si="80"/>
        <v>6.7411290711528115E-49</v>
      </c>
    </row>
    <row r="5152" spans="1:2">
      <c r="A5152">
        <v>145.41591826826334</v>
      </c>
      <c r="B5152">
        <f t="shared" si="80"/>
        <v>1.844661699098146E-30</v>
      </c>
    </row>
    <row r="5153" spans="1:2">
      <c r="A5153">
        <v>122.11259718213114</v>
      </c>
      <c r="B5153">
        <f t="shared" si="80"/>
        <v>1.8784742144995895E-82</v>
      </c>
    </row>
    <row r="5154" spans="1:2">
      <c r="A5154">
        <v>141.45528484703391</v>
      </c>
      <c r="B5154">
        <f t="shared" si="80"/>
        <v>1.8955003274470192E-37</v>
      </c>
    </row>
    <row r="5155" spans="1:2">
      <c r="A5155">
        <v>192.30446059707901</v>
      </c>
      <c r="B5155">
        <f t="shared" si="80"/>
        <v>2.9573020655877934E-5</v>
      </c>
    </row>
    <row r="5156" spans="1:2">
      <c r="A5156">
        <v>168.16494780840003</v>
      </c>
      <c r="B5156">
        <f t="shared" si="80"/>
        <v>5.5499754870017797E-5</v>
      </c>
    </row>
    <row r="5157" spans="1:2">
      <c r="A5157">
        <v>284.36915545142256</v>
      </c>
      <c r="B5157">
        <f t="shared" si="80"/>
        <v>2.0191116496184216E-264</v>
      </c>
    </row>
    <row r="5158" spans="1:2">
      <c r="A5158">
        <v>165.32368181258789</v>
      </c>
      <c r="B5158">
        <f t="shared" si="80"/>
        <v>8.4502325851004369E-7</v>
      </c>
    </row>
    <row r="5159" spans="1:2">
      <c r="A5159">
        <v>231.99811312195379</v>
      </c>
      <c r="B5159">
        <f t="shared" si="80"/>
        <v>7.7239813557511194E-67</v>
      </c>
    </row>
    <row r="5160" spans="1:2">
      <c r="A5160">
        <v>221.68110081081977</v>
      </c>
      <c r="B5160">
        <f t="shared" si="80"/>
        <v>1.6098718455252989E-43</v>
      </c>
    </row>
    <row r="5161" spans="1:2">
      <c r="A5161">
        <v>164.06255258487363</v>
      </c>
      <c r="B5161">
        <f t="shared" si="80"/>
        <v>9.8936675985230562E-8</v>
      </c>
    </row>
    <row r="5162" spans="1:2">
      <c r="A5162">
        <v>199.43070174093009</v>
      </c>
      <c r="B5162">
        <f t="shared" si="80"/>
        <v>1.0337361241720196E-10</v>
      </c>
    </row>
    <row r="5163" spans="1:2">
      <c r="A5163">
        <v>162.12937384778343</v>
      </c>
      <c r="B5163">
        <f t="shared" si="80"/>
        <v>2.6209395081484777E-9</v>
      </c>
    </row>
    <row r="5164" spans="1:2">
      <c r="A5164">
        <v>158.75277585990261</v>
      </c>
      <c r="B5164">
        <f t="shared" si="80"/>
        <v>1.7044090017064579E-12</v>
      </c>
    </row>
    <row r="5165" spans="1:2">
      <c r="A5165">
        <v>173.08701035261038</v>
      </c>
      <c r="B5165">
        <f t="shared" si="80"/>
        <v>9.3486911870039619E-3</v>
      </c>
    </row>
    <row r="5166" spans="1:2">
      <c r="A5166">
        <v>159.64735371169809</v>
      </c>
      <c r="B5166">
        <f t="shared" si="80"/>
        <v>1.347290723598038E-11</v>
      </c>
    </row>
    <row r="5167" spans="1:2">
      <c r="A5167">
        <v>181.58616671797063</v>
      </c>
      <c r="B5167">
        <f t="shared" si="80"/>
        <v>0.11563409520041104</v>
      </c>
    </row>
    <row r="5168" spans="1:2">
      <c r="A5168">
        <v>157.76577743024973</v>
      </c>
      <c r="B5168">
        <f t="shared" si="80"/>
        <v>1.5707836723792363E-13</v>
      </c>
    </row>
    <row r="5169" spans="1:2">
      <c r="A5169">
        <v>202.31580083389417</v>
      </c>
      <c r="B5169">
        <f t="shared" si="80"/>
        <v>1.2835996266365115E-13</v>
      </c>
    </row>
    <row r="5170" spans="1:2">
      <c r="A5170">
        <v>179.2060179465625</v>
      </c>
      <c r="B5170">
        <f t="shared" si="80"/>
        <v>0.12840403527723979</v>
      </c>
    </row>
    <row r="5171" spans="1:2">
      <c r="A5171">
        <v>158.9907849390147</v>
      </c>
      <c r="B5171">
        <f t="shared" si="80"/>
        <v>2.9801205939279466E-12</v>
      </c>
    </row>
    <row r="5172" spans="1:2">
      <c r="A5172">
        <v>230.63882326794555</v>
      </c>
      <c r="B5172">
        <f t="shared" si="80"/>
        <v>1.7945082677206185E-63</v>
      </c>
    </row>
    <row r="5173" spans="1:2">
      <c r="A5173">
        <v>210.7751247419219</v>
      </c>
      <c r="B5173">
        <f t="shared" si="80"/>
        <v>1.8726667268638681E-24</v>
      </c>
    </row>
    <row r="5174" spans="1:2">
      <c r="A5174">
        <v>246.56299319729442</v>
      </c>
      <c r="B5174">
        <f t="shared" si="80"/>
        <v>1.6743306575513258E-108</v>
      </c>
    </row>
    <row r="5175" spans="1:2">
      <c r="A5175">
        <v>162.89894620029372</v>
      </c>
      <c r="B5175">
        <f t="shared" si="80"/>
        <v>1.1689754026910672E-8</v>
      </c>
    </row>
    <row r="5176" spans="1:2">
      <c r="A5176">
        <v>262.33247172029223</v>
      </c>
      <c r="B5176">
        <f t="shared" si="80"/>
        <v>3.736338841358952E-165</v>
      </c>
    </row>
    <row r="5177" spans="1:2">
      <c r="A5177">
        <v>250.05445013419376</v>
      </c>
      <c r="B5177">
        <f t="shared" si="80"/>
        <v>5.1902006608089836E-120</v>
      </c>
    </row>
    <row r="5178" spans="1:2">
      <c r="A5178">
        <v>185.8748526043928</v>
      </c>
      <c r="B5178">
        <f t="shared" si="80"/>
        <v>1.9545907906119212E-2</v>
      </c>
    </row>
    <row r="5179" spans="1:2">
      <c r="A5179">
        <v>194.76172315051372</v>
      </c>
      <c r="B5179">
        <f t="shared" si="80"/>
        <v>7.3486652440518102E-7</v>
      </c>
    </row>
    <row r="5180" spans="1:2">
      <c r="A5180">
        <v>157.03841472684871</v>
      </c>
      <c r="B5180">
        <f t="shared" si="80"/>
        <v>2.529042005101416E-14</v>
      </c>
    </row>
    <row r="5181" spans="1:2">
      <c r="A5181">
        <v>186.48405148240272</v>
      </c>
      <c r="B5181">
        <f t="shared" si="80"/>
        <v>1.2864691657028148E-2</v>
      </c>
    </row>
    <row r="5182" spans="1:2">
      <c r="A5182">
        <v>269.64262633526232</v>
      </c>
      <c r="B5182">
        <f t="shared" si="80"/>
        <v>1.7387798464142657E-195</v>
      </c>
    </row>
    <row r="5183" spans="1:2">
      <c r="A5183">
        <v>177.37511643616017</v>
      </c>
      <c r="B5183">
        <f t="shared" si="80"/>
        <v>9.0688079155664902E-2</v>
      </c>
    </row>
    <row r="5184" spans="1:2">
      <c r="A5184">
        <v>133.98823557479773</v>
      </c>
      <c r="B5184">
        <f t="shared" si="80"/>
        <v>1.1064774325015558E-52</v>
      </c>
    </row>
    <row r="5185" spans="1:2">
      <c r="A5185">
        <v>148.34972080250736</v>
      </c>
      <c r="B5185">
        <f t="shared" si="80"/>
        <v>9.0018467175469382E-26</v>
      </c>
    </row>
    <row r="5186" spans="1:2">
      <c r="A5186">
        <v>306.41743524000049</v>
      </c>
      <c r="B5186">
        <f t="shared" ref="B5186:B5249" si="81">_xlfn.NORM.DIST(A5186,180,3,FALSE)</f>
        <v>0</v>
      </c>
    </row>
    <row r="5187" spans="1:2">
      <c r="A5187">
        <v>204.47000042593572</v>
      </c>
      <c r="B5187">
        <f t="shared" si="81"/>
        <v>4.7502818465616707E-16</v>
      </c>
    </row>
    <row r="5188" spans="1:2">
      <c r="A5188">
        <v>114.23342402820708</v>
      </c>
      <c r="B5188">
        <f t="shared" si="81"/>
        <v>5.8428471234816276E-106</v>
      </c>
    </row>
    <row r="5189" spans="1:2">
      <c r="A5189">
        <v>194.85536131440313</v>
      </c>
      <c r="B5189">
        <f t="shared" si="81"/>
        <v>6.299353842460721E-7</v>
      </c>
    </row>
    <row r="5190" spans="1:2">
      <c r="A5190">
        <v>196.83301093180489</v>
      </c>
      <c r="B5190">
        <f t="shared" si="81"/>
        <v>1.937597834030188E-8</v>
      </c>
    </row>
    <row r="5191" spans="1:2">
      <c r="A5191">
        <v>239.73059614916565</v>
      </c>
      <c r="B5191">
        <f t="shared" si="81"/>
        <v>1.1044481578544349E-87</v>
      </c>
    </row>
    <row r="5192" spans="1:2">
      <c r="A5192">
        <v>223.18673290981678</v>
      </c>
      <c r="B5192">
        <f t="shared" si="81"/>
        <v>1.3298095148827602E-46</v>
      </c>
    </row>
    <row r="5193" spans="1:2">
      <c r="A5193">
        <v>234.29459633887745</v>
      </c>
      <c r="B5193">
        <f t="shared" si="81"/>
        <v>9.9618364115230318E-73</v>
      </c>
    </row>
    <row r="5194" spans="1:2">
      <c r="A5194">
        <v>139.60246678805561</v>
      </c>
      <c r="B5194">
        <f t="shared" si="81"/>
        <v>5.6066603248963844E-41</v>
      </c>
    </row>
    <row r="5195" spans="1:2">
      <c r="A5195">
        <v>117.30301639516256</v>
      </c>
      <c r="B5195">
        <f t="shared" si="81"/>
        <v>1.9090997955156E-96</v>
      </c>
    </row>
    <row r="5196" spans="1:2">
      <c r="A5196">
        <v>168.19706888752989</v>
      </c>
      <c r="B5196">
        <f t="shared" si="81"/>
        <v>5.7890928042979422E-5</v>
      </c>
    </row>
    <row r="5197" spans="1:2">
      <c r="A5197">
        <v>165.21792576866574</v>
      </c>
      <c r="B5197">
        <f t="shared" si="81"/>
        <v>7.1072544721348186E-7</v>
      </c>
    </row>
    <row r="5198" spans="1:2">
      <c r="A5198">
        <v>230.95922233522288</v>
      </c>
      <c r="B5198">
        <f t="shared" si="81"/>
        <v>2.9413721339684698E-64</v>
      </c>
    </row>
    <row r="5199" spans="1:2">
      <c r="A5199">
        <v>219.26494628103683</v>
      </c>
      <c r="B5199">
        <f t="shared" si="81"/>
        <v>8.4255389659446367E-39</v>
      </c>
    </row>
    <row r="5200" spans="1:2">
      <c r="A5200">
        <v>128.1917143384635</v>
      </c>
      <c r="B5200">
        <f t="shared" si="81"/>
        <v>2.3082369950710289E-66</v>
      </c>
    </row>
    <row r="5201" spans="1:2">
      <c r="A5201">
        <v>200.30197151725588</v>
      </c>
      <c r="B5201">
        <f t="shared" si="81"/>
        <v>1.5106639097599427E-11</v>
      </c>
    </row>
    <row r="5202" spans="1:2">
      <c r="A5202">
        <v>134.31547631596914</v>
      </c>
      <c r="B5202">
        <f t="shared" si="81"/>
        <v>5.8604346807546904E-52</v>
      </c>
    </row>
    <row r="5203" spans="1:2">
      <c r="A5203">
        <v>149.44925896968925</v>
      </c>
      <c r="B5203">
        <f t="shared" si="81"/>
        <v>4.0222325306739076E-24</v>
      </c>
    </row>
    <row r="5204" spans="1:2">
      <c r="A5204">
        <v>127.34810115915025</v>
      </c>
      <c r="B5204">
        <f t="shared" si="81"/>
        <v>1.7261216696469223E-68</v>
      </c>
    </row>
    <row r="5205" spans="1:2">
      <c r="A5205">
        <v>81.888077147305012</v>
      </c>
      <c r="B5205">
        <f t="shared" si="81"/>
        <v>7.4812055358228459E-234</v>
      </c>
    </row>
    <row r="5206" spans="1:2">
      <c r="A5206">
        <v>188.41636051518435</v>
      </c>
      <c r="B5206">
        <f t="shared" si="81"/>
        <v>2.5984621066423661E-3</v>
      </c>
    </row>
    <row r="5207" spans="1:2">
      <c r="A5207">
        <v>245.35653938044561</v>
      </c>
      <c r="B5207">
        <f t="shared" si="81"/>
        <v>1.1583629405270278E-104</v>
      </c>
    </row>
    <row r="5208" spans="1:2">
      <c r="A5208">
        <v>136.38734390013269</v>
      </c>
      <c r="B5208">
        <f t="shared" si="81"/>
        <v>1.705296487454925E-47</v>
      </c>
    </row>
    <row r="5209" spans="1:2">
      <c r="A5209">
        <v>175.5095427139895</v>
      </c>
      <c r="B5209">
        <f t="shared" si="81"/>
        <v>4.3378796205571675E-2</v>
      </c>
    </row>
    <row r="5210" spans="1:2">
      <c r="A5210">
        <v>182.3006577976048</v>
      </c>
      <c r="B5210">
        <f t="shared" si="81"/>
        <v>9.9101783718283001E-2</v>
      </c>
    </row>
    <row r="5211" spans="1:2">
      <c r="A5211">
        <v>151.28758195685805</v>
      </c>
      <c r="B5211">
        <f t="shared" si="81"/>
        <v>1.7101348867599098E-21</v>
      </c>
    </row>
    <row r="5212" spans="1:2">
      <c r="A5212">
        <v>133.44043782097287</v>
      </c>
      <c r="B5212">
        <f t="shared" si="81"/>
        <v>6.6134746604592197E-54</v>
      </c>
    </row>
    <row r="5213" spans="1:2">
      <c r="A5213">
        <v>173.20511619771423</v>
      </c>
      <c r="B5213">
        <f t="shared" si="81"/>
        <v>1.0228517838384684E-2</v>
      </c>
    </row>
    <row r="5214" spans="1:2">
      <c r="A5214">
        <v>200.82246055579162</v>
      </c>
      <c r="B5214">
        <f t="shared" si="81"/>
        <v>4.5996392291445763E-12</v>
      </c>
    </row>
    <row r="5215" spans="1:2">
      <c r="A5215">
        <v>254.31287031067768</v>
      </c>
      <c r="B5215">
        <f t="shared" si="81"/>
        <v>7.6238925768545613E-135</v>
      </c>
    </row>
    <row r="5216" spans="1:2">
      <c r="A5216">
        <v>116.13193055352895</v>
      </c>
      <c r="B5216">
        <f t="shared" si="81"/>
        <v>5.0662898532595108E-100</v>
      </c>
    </row>
    <row r="5217" spans="1:2">
      <c r="A5217">
        <v>86.402654232806526</v>
      </c>
      <c r="B5217">
        <f t="shared" si="81"/>
        <v>5.7012053400989985E-213</v>
      </c>
    </row>
    <row r="5218" spans="1:2">
      <c r="A5218">
        <v>119.70815467037028</v>
      </c>
      <c r="B5218">
        <f t="shared" si="81"/>
        <v>2.6173308834127149E-89</v>
      </c>
    </row>
    <row r="5219" spans="1:2">
      <c r="A5219">
        <v>308.82755981991068</v>
      </c>
      <c r="B5219">
        <f t="shared" si="81"/>
        <v>0</v>
      </c>
    </row>
    <row r="5220" spans="1:2">
      <c r="A5220">
        <v>146.10994230650249</v>
      </c>
      <c r="B5220">
        <f t="shared" si="81"/>
        <v>2.5853495928001154E-29</v>
      </c>
    </row>
    <row r="5221" spans="1:2">
      <c r="A5221">
        <v>176.94142388761975</v>
      </c>
      <c r="B5221">
        <f t="shared" si="81"/>
        <v>7.9082251278417087E-2</v>
      </c>
    </row>
    <row r="5222" spans="1:2">
      <c r="A5222">
        <v>158.24104184473981</v>
      </c>
      <c r="B5222">
        <f t="shared" si="81"/>
        <v>5.018605235602826E-13</v>
      </c>
    </row>
    <row r="5223" spans="1:2">
      <c r="A5223">
        <v>113.42784591732197</v>
      </c>
      <c r="B5223">
        <f t="shared" si="81"/>
        <v>1.5646402606357883E-108</v>
      </c>
    </row>
    <row r="5224" spans="1:2">
      <c r="A5224">
        <v>185.45090074410837</v>
      </c>
      <c r="B5224">
        <f t="shared" si="81"/>
        <v>2.5521470353434758E-2</v>
      </c>
    </row>
    <row r="5225" spans="1:2">
      <c r="A5225">
        <v>151.42464735588874</v>
      </c>
      <c r="B5225">
        <f t="shared" si="81"/>
        <v>2.6453515801799364E-21</v>
      </c>
    </row>
    <row r="5226" spans="1:2">
      <c r="A5226">
        <v>176.49572941962106</v>
      </c>
      <c r="B5226">
        <f t="shared" si="81"/>
        <v>6.722109467210019E-2</v>
      </c>
    </row>
    <row r="5227" spans="1:2">
      <c r="A5227">
        <v>122.87874869769439</v>
      </c>
      <c r="B5227">
        <f t="shared" si="81"/>
        <v>2.5105828366667425E-80</v>
      </c>
    </row>
    <row r="5228" spans="1:2">
      <c r="A5228">
        <v>191.82699293167389</v>
      </c>
      <c r="B5228">
        <f t="shared" si="81"/>
        <v>5.6090865227388136E-5</v>
      </c>
    </row>
    <row r="5229" spans="1:2">
      <c r="A5229">
        <v>130.92142626162968</v>
      </c>
      <c r="B5229">
        <f t="shared" si="81"/>
        <v>1.0181094548532463E-59</v>
      </c>
    </row>
    <row r="5230" spans="1:2">
      <c r="A5230">
        <v>148.15084841728094</v>
      </c>
      <c r="B5230">
        <f t="shared" si="81"/>
        <v>4.4631663358463629E-26</v>
      </c>
    </row>
    <row r="5231" spans="1:2">
      <c r="A5231">
        <v>243.79965270753019</v>
      </c>
      <c r="B5231">
        <f t="shared" si="81"/>
        <v>8.2306487003137189E-100</v>
      </c>
    </row>
    <row r="5232" spans="1:2">
      <c r="A5232">
        <v>183.71155010725488</v>
      </c>
      <c r="B5232">
        <f t="shared" si="81"/>
        <v>6.1861196723105999E-2</v>
      </c>
    </row>
    <row r="5233" spans="1:2">
      <c r="A5233">
        <v>206.89717121029389</v>
      </c>
      <c r="B5233">
        <f t="shared" si="81"/>
        <v>4.6620948372714455E-19</v>
      </c>
    </row>
    <row r="5234" spans="1:2">
      <c r="A5234">
        <v>187.14537463863962</v>
      </c>
      <c r="B5234">
        <f t="shared" si="81"/>
        <v>7.796999438425308E-3</v>
      </c>
    </row>
    <row r="5235" spans="1:2">
      <c r="A5235">
        <v>191.3105625132448</v>
      </c>
      <c r="B5235">
        <f t="shared" si="81"/>
        <v>1.0894060515387106E-4</v>
      </c>
    </row>
    <row r="5236" spans="1:2">
      <c r="A5236">
        <v>107.63990576349897</v>
      </c>
      <c r="B5236">
        <f t="shared" si="81"/>
        <v>6.2051737470670359E-128</v>
      </c>
    </row>
    <row r="5237" spans="1:2">
      <c r="A5237">
        <v>141.40333450966864</v>
      </c>
      <c r="B5237">
        <f t="shared" si="81"/>
        <v>1.5171639764355862E-37</v>
      </c>
    </row>
    <row r="5238" spans="1:2">
      <c r="A5238">
        <v>153.7462940174737</v>
      </c>
      <c r="B5238">
        <f t="shared" si="81"/>
        <v>3.1171557682247422E-18</v>
      </c>
    </row>
    <row r="5239" spans="1:2">
      <c r="A5239">
        <v>245.22364856209606</v>
      </c>
      <c r="B5239">
        <f t="shared" si="81"/>
        <v>3.0375710417673607E-104</v>
      </c>
    </row>
    <row r="5240" spans="1:2">
      <c r="A5240">
        <v>263.45821697730571</v>
      </c>
      <c r="B5240">
        <f t="shared" si="81"/>
        <v>1.173116967554728E-169</v>
      </c>
    </row>
    <row r="5241" spans="1:2">
      <c r="A5241">
        <v>219.34890173695749</v>
      </c>
      <c r="B5241">
        <f t="shared" si="81"/>
        <v>5.8392208143777356E-39</v>
      </c>
    </row>
    <row r="5242" spans="1:2">
      <c r="A5242">
        <v>162.87424659793032</v>
      </c>
      <c r="B5242">
        <f t="shared" si="81"/>
        <v>1.1153425880851494E-8</v>
      </c>
    </row>
    <row r="5243" spans="1:2">
      <c r="A5243">
        <v>223.46666173660196</v>
      </c>
      <c r="B5243">
        <f t="shared" si="81"/>
        <v>3.4556885973498532E-47</v>
      </c>
    </row>
    <row r="5244" spans="1:2">
      <c r="A5244">
        <v>104.42385519098025</v>
      </c>
      <c r="B5244">
        <f t="shared" si="81"/>
        <v>2.0588119508119857E-139</v>
      </c>
    </row>
    <row r="5245" spans="1:2">
      <c r="A5245">
        <v>186.08305981586454</v>
      </c>
      <c r="B5245">
        <f t="shared" si="81"/>
        <v>1.7021001645096137E-2</v>
      </c>
    </row>
    <row r="5246" spans="1:2">
      <c r="A5246">
        <v>227.53873326990288</v>
      </c>
      <c r="B5246">
        <f t="shared" si="81"/>
        <v>3.9569883739241494E-56</v>
      </c>
    </row>
    <row r="5247" spans="1:2">
      <c r="A5247">
        <v>211.44236188745708</v>
      </c>
      <c r="B5247">
        <f t="shared" si="81"/>
        <v>1.8656795055506449E-25</v>
      </c>
    </row>
    <row r="5248" spans="1:2">
      <c r="A5248">
        <v>203.9024313941627</v>
      </c>
      <c r="B5248">
        <f t="shared" si="81"/>
        <v>2.1833920493422752E-15</v>
      </c>
    </row>
    <row r="5249" spans="1:2">
      <c r="A5249">
        <v>203.39852471777704</v>
      </c>
      <c r="B5249">
        <f t="shared" si="81"/>
        <v>8.207605183969732E-15</v>
      </c>
    </row>
    <row r="5250" spans="1:2">
      <c r="A5250">
        <v>113.69212006655289</v>
      </c>
      <c r="B5250">
        <f t="shared" ref="B5250:B5313" si="82">_xlfn.NORM.DIST(A5250,180,3,FALSE)</f>
        <v>1.1007610847683231E-107</v>
      </c>
    </row>
    <row r="5251" spans="1:2">
      <c r="A5251">
        <v>151.18692817821284</v>
      </c>
      <c r="B5251">
        <f t="shared" si="82"/>
        <v>1.2397339601911178E-21</v>
      </c>
    </row>
    <row r="5252" spans="1:2">
      <c r="A5252">
        <v>230.5112666360219</v>
      </c>
      <c r="B5252">
        <f t="shared" si="82"/>
        <v>3.6749116169600754E-63</v>
      </c>
    </row>
    <row r="5253" spans="1:2">
      <c r="A5253">
        <v>249.33978511369787</v>
      </c>
      <c r="B5253">
        <f t="shared" si="82"/>
        <v>1.3145202189600178E-117</v>
      </c>
    </row>
    <row r="5254" spans="1:2">
      <c r="A5254">
        <v>207.71666459011612</v>
      </c>
      <c r="B5254">
        <f t="shared" si="82"/>
        <v>3.8791788025115747E-20</v>
      </c>
    </row>
    <row r="5255" spans="1:2">
      <c r="A5255">
        <v>123.96877809776925</v>
      </c>
      <c r="B5255">
        <f t="shared" si="82"/>
        <v>2.374900036276328E-77</v>
      </c>
    </row>
    <row r="5256" spans="1:2">
      <c r="A5256">
        <v>159.90901874800329</v>
      </c>
      <c r="B5256">
        <f t="shared" si="82"/>
        <v>2.4254632882293694E-11</v>
      </c>
    </row>
    <row r="5257" spans="1:2">
      <c r="A5257">
        <v>255.22710347984685</v>
      </c>
      <c r="B5257">
        <f t="shared" si="82"/>
        <v>3.8335745843668107E-138</v>
      </c>
    </row>
    <row r="5258" spans="1:2">
      <c r="A5258">
        <v>244.4013721284864</v>
      </c>
      <c r="B5258">
        <f t="shared" si="82"/>
        <v>1.1329628986879273E-101</v>
      </c>
    </row>
    <row r="5259" spans="1:2">
      <c r="A5259">
        <v>147.18257762040594</v>
      </c>
      <c r="B5259">
        <f t="shared" si="82"/>
        <v>1.3769157611805186E-27</v>
      </c>
    </row>
    <row r="5260" spans="1:2">
      <c r="A5260">
        <v>198.85298615889042</v>
      </c>
      <c r="B5260">
        <f t="shared" si="82"/>
        <v>3.5321486902347761E-10</v>
      </c>
    </row>
    <row r="5261" spans="1:2">
      <c r="A5261">
        <v>218.30630021184334</v>
      </c>
      <c r="B5261">
        <f t="shared" si="82"/>
        <v>5.2456314390279854E-37</v>
      </c>
    </row>
    <row r="5262" spans="1:2">
      <c r="A5262">
        <v>253.38889645325253</v>
      </c>
      <c r="B5262">
        <f t="shared" si="82"/>
        <v>1.4959421581192254E-131</v>
      </c>
    </row>
    <row r="5263" spans="1:2">
      <c r="A5263">
        <v>135.83931422515889</v>
      </c>
      <c r="B5263">
        <f t="shared" si="82"/>
        <v>1.1781774931253752E-48</v>
      </c>
    </row>
    <row r="5264" spans="1:2">
      <c r="A5264">
        <v>206.48556915119116</v>
      </c>
      <c r="B5264">
        <f t="shared" si="82"/>
        <v>1.5802312961985693E-18</v>
      </c>
    </row>
    <row r="5265" spans="1:2">
      <c r="A5265">
        <v>156.85264588653808</v>
      </c>
      <c r="B5265">
        <f t="shared" si="82"/>
        <v>1.5714105838611544E-14</v>
      </c>
    </row>
    <row r="5266" spans="1:2">
      <c r="A5266">
        <v>153.95096443142393</v>
      </c>
      <c r="B5266">
        <f t="shared" si="82"/>
        <v>5.6498749074245459E-18</v>
      </c>
    </row>
    <row r="5267" spans="1:2">
      <c r="A5267">
        <v>171.17203742571292</v>
      </c>
      <c r="B5267">
        <f t="shared" si="82"/>
        <v>1.7517190357686061E-3</v>
      </c>
    </row>
    <row r="5268" spans="1:2">
      <c r="A5268">
        <v>169.1687025410647</v>
      </c>
      <c r="B5268">
        <f t="shared" si="82"/>
        <v>1.9643829605005066E-4</v>
      </c>
    </row>
    <row r="5269" spans="1:2">
      <c r="A5269">
        <v>134.00574562154361</v>
      </c>
      <c r="B5269">
        <f t="shared" si="82"/>
        <v>1.2100759598387986E-52</v>
      </c>
    </row>
    <row r="5270" spans="1:2">
      <c r="A5270">
        <v>218.36323685391108</v>
      </c>
      <c r="B5270">
        <f t="shared" si="82"/>
        <v>4.1159868534142968E-37</v>
      </c>
    </row>
    <row r="5271" spans="1:2">
      <c r="A5271">
        <v>199.35938598762732</v>
      </c>
      <c r="B5271">
        <f t="shared" si="82"/>
        <v>1.2054649466975893E-10</v>
      </c>
    </row>
    <row r="5272" spans="1:2">
      <c r="A5272">
        <v>194.75766453040706</v>
      </c>
      <c r="B5272">
        <f t="shared" si="82"/>
        <v>7.3977410951300147E-7</v>
      </c>
    </row>
    <row r="5273" spans="1:2">
      <c r="A5273">
        <v>241.08385605330113</v>
      </c>
      <c r="B5273">
        <f t="shared" si="82"/>
        <v>1.2544811566653571E-91</v>
      </c>
    </row>
    <row r="5274" spans="1:2">
      <c r="A5274">
        <v>149.26696894661291</v>
      </c>
      <c r="B5274">
        <f t="shared" si="82"/>
        <v>2.1623652533487576E-24</v>
      </c>
    </row>
    <row r="5275" spans="1:2">
      <c r="A5275">
        <v>241.10785989221768</v>
      </c>
      <c r="B5275">
        <f t="shared" si="82"/>
        <v>1.0658511885112696E-91</v>
      </c>
    </row>
    <row r="5276" spans="1:2">
      <c r="A5276">
        <v>107.00444181537023</v>
      </c>
      <c r="B5276">
        <f t="shared" si="82"/>
        <v>3.665565693765007E-130</v>
      </c>
    </row>
    <row r="5277" spans="1:2">
      <c r="A5277">
        <v>232.69851499178912</v>
      </c>
      <c r="B5277">
        <f t="shared" si="82"/>
        <v>1.3139554802482308E-68</v>
      </c>
    </row>
    <row r="5278" spans="1:2">
      <c r="A5278">
        <v>209.16611379077949</v>
      </c>
      <c r="B5278">
        <f t="shared" si="82"/>
        <v>3.9761358880720532E-22</v>
      </c>
    </row>
    <row r="5279" spans="1:2">
      <c r="A5279">
        <v>162.61391510823159</v>
      </c>
      <c r="B5279">
        <f t="shared" si="82"/>
        <v>6.7707157181919312E-9</v>
      </c>
    </row>
    <row r="5280" spans="1:2">
      <c r="A5280">
        <v>211.46126346109668</v>
      </c>
      <c r="B5280">
        <f t="shared" si="82"/>
        <v>1.7464253241972451E-25</v>
      </c>
    </row>
    <row r="5281" spans="1:2">
      <c r="A5281">
        <v>285.40352377574891</v>
      </c>
      <c r="B5281">
        <f t="shared" si="82"/>
        <v>1.1747033161393269E-269</v>
      </c>
    </row>
    <row r="5282" spans="1:2">
      <c r="A5282">
        <v>228.78797653873335</v>
      </c>
      <c r="B5282">
        <f t="shared" si="82"/>
        <v>4.9428065139305985E-59</v>
      </c>
    </row>
    <row r="5283" spans="1:2">
      <c r="A5283">
        <v>115.21584201516816</v>
      </c>
      <c r="B5283">
        <f t="shared" si="82"/>
        <v>7.2627774386072863E-103</v>
      </c>
    </row>
    <row r="5284" spans="1:2">
      <c r="A5284">
        <v>177.35951973889314</v>
      </c>
      <c r="B5284">
        <f t="shared" si="82"/>
        <v>9.0275270874205296E-2</v>
      </c>
    </row>
    <row r="5285" spans="1:2">
      <c r="A5285">
        <v>154.05764815994189</v>
      </c>
      <c r="B5285">
        <f t="shared" si="82"/>
        <v>7.6889158888203929E-18</v>
      </c>
    </row>
    <row r="5286" spans="1:2">
      <c r="A5286">
        <v>233.80883749239729</v>
      </c>
      <c r="B5286">
        <f t="shared" si="82"/>
        <v>1.8421542113743698E-71</v>
      </c>
    </row>
    <row r="5287" spans="1:2">
      <c r="A5287">
        <v>251.84082278399728</v>
      </c>
      <c r="B5287">
        <f t="shared" si="82"/>
        <v>3.9756211133790979E-126</v>
      </c>
    </row>
    <row r="5288" spans="1:2">
      <c r="A5288">
        <v>206.85241042854614</v>
      </c>
      <c r="B5288">
        <f t="shared" si="82"/>
        <v>5.3287916779180849E-19</v>
      </c>
    </row>
    <row r="5289" spans="1:2">
      <c r="A5289">
        <v>189.44643829825509</v>
      </c>
      <c r="B5289">
        <f t="shared" si="82"/>
        <v>9.3490864455934115E-4</v>
      </c>
    </row>
    <row r="5290" spans="1:2">
      <c r="A5290">
        <v>162.46084714992321</v>
      </c>
      <c r="B5290">
        <f t="shared" si="82"/>
        <v>5.0309579873574389E-9</v>
      </c>
    </row>
    <row r="5291" spans="1:2">
      <c r="A5291">
        <v>116.85204572102521</v>
      </c>
      <c r="B5291">
        <f t="shared" si="82"/>
        <v>8.1571284513584355E-98</v>
      </c>
    </row>
    <row r="5292" spans="1:2">
      <c r="A5292">
        <v>283.0128805723507</v>
      </c>
      <c r="B5292">
        <f t="shared" si="82"/>
        <v>1.2343061333573893E-257</v>
      </c>
    </row>
    <row r="5293" spans="1:2">
      <c r="A5293">
        <v>139.95382732871803</v>
      </c>
      <c r="B5293">
        <f t="shared" si="82"/>
        <v>2.6956347270774585E-40</v>
      </c>
    </row>
    <row r="5294" spans="1:2">
      <c r="A5294">
        <v>82.982281128061004</v>
      </c>
      <c r="B5294">
        <f t="shared" si="82"/>
        <v>1.0603941219526289E-228</v>
      </c>
    </row>
    <row r="5295" spans="1:2">
      <c r="A5295">
        <v>152.07959268052946</v>
      </c>
      <c r="B5295">
        <f t="shared" si="82"/>
        <v>2.066518301182809E-20</v>
      </c>
    </row>
    <row r="5296" spans="1:2">
      <c r="A5296">
        <v>102.03785041056108</v>
      </c>
      <c r="B5296">
        <f t="shared" si="82"/>
        <v>2.9832110110930012E-148</v>
      </c>
    </row>
    <row r="5297" spans="1:2">
      <c r="A5297">
        <v>189.58935970629682</v>
      </c>
      <c r="B5297">
        <f t="shared" si="82"/>
        <v>8.0376190956298759E-4</v>
      </c>
    </row>
    <row r="5298" spans="1:2">
      <c r="A5298">
        <v>184.87834540763288</v>
      </c>
      <c r="B5298">
        <f t="shared" si="82"/>
        <v>3.5448439758102995E-2</v>
      </c>
    </row>
    <row r="5299" spans="1:2">
      <c r="A5299">
        <v>212.50606823712587</v>
      </c>
      <c r="B5299">
        <f t="shared" si="82"/>
        <v>4.2621597234641848E-27</v>
      </c>
    </row>
    <row r="5300" spans="1:2">
      <c r="A5300">
        <v>195.05492946307641</v>
      </c>
      <c r="B5300">
        <f t="shared" si="82"/>
        <v>4.5214290219904508E-7</v>
      </c>
    </row>
    <row r="5301" spans="1:2">
      <c r="A5301">
        <v>222.90819560992531</v>
      </c>
      <c r="B5301">
        <f t="shared" si="82"/>
        <v>5.0394350555743433E-46</v>
      </c>
    </row>
    <row r="5302" spans="1:2">
      <c r="A5302">
        <v>185.15276610713045</v>
      </c>
      <c r="B5302">
        <f t="shared" si="82"/>
        <v>3.0421481338330777E-2</v>
      </c>
    </row>
    <row r="5303" spans="1:2">
      <c r="A5303">
        <v>207.73927690213895</v>
      </c>
      <c r="B5303">
        <f t="shared" si="82"/>
        <v>3.618130786047083E-20</v>
      </c>
    </row>
    <row r="5304" spans="1:2">
      <c r="A5304">
        <v>215.23009809214273</v>
      </c>
      <c r="B5304">
        <f t="shared" si="82"/>
        <v>1.5057094692704646E-31</v>
      </c>
    </row>
    <row r="5305" spans="1:2">
      <c r="A5305">
        <v>158.24962292725104</v>
      </c>
      <c r="B5305">
        <f t="shared" si="82"/>
        <v>5.1237885674874369E-13</v>
      </c>
    </row>
    <row r="5306" spans="1:2">
      <c r="A5306">
        <v>225.71374574879883</v>
      </c>
      <c r="B5306">
        <f t="shared" si="82"/>
        <v>5.052299250640129E-52</v>
      </c>
    </row>
    <row r="5307" spans="1:2">
      <c r="A5307">
        <v>87.373476162320003</v>
      </c>
      <c r="B5307">
        <f t="shared" si="82"/>
        <v>1.3121316945493782E-208</v>
      </c>
    </row>
    <row r="5308" spans="1:2">
      <c r="A5308">
        <v>260.20784207474208</v>
      </c>
      <c r="B5308">
        <f t="shared" si="82"/>
        <v>8.0274603420315281E-157</v>
      </c>
    </row>
    <row r="5309" spans="1:2">
      <c r="A5309">
        <v>164.54935507652408</v>
      </c>
      <c r="B5309">
        <f t="shared" si="82"/>
        <v>2.3121727973253448E-7</v>
      </c>
    </row>
    <row r="5310" spans="1:2">
      <c r="A5310">
        <v>179.81857968123222</v>
      </c>
      <c r="B5310">
        <f t="shared" si="82"/>
        <v>0.13273782453449343</v>
      </c>
    </row>
    <row r="5311" spans="1:2">
      <c r="A5311">
        <v>191.69079723695177</v>
      </c>
      <c r="B5311">
        <f t="shared" si="82"/>
        <v>6.7015143953510619E-5</v>
      </c>
    </row>
    <row r="5312" spans="1:2">
      <c r="A5312">
        <v>143.48076820140705</v>
      </c>
      <c r="B5312">
        <f t="shared" si="82"/>
        <v>8.8324927155272303E-34</v>
      </c>
    </row>
    <row r="5313" spans="1:2">
      <c r="A5313">
        <v>146.92781223828206</v>
      </c>
      <c r="B5313">
        <f t="shared" si="82"/>
        <v>5.4186885339989013E-28</v>
      </c>
    </row>
    <row r="5314" spans="1:2">
      <c r="A5314">
        <v>196.77943714639696</v>
      </c>
      <c r="B5314">
        <f t="shared" ref="B5314:B5377" si="83">_xlfn.NORM.DIST(A5314,180,3,FALSE)</f>
        <v>2.1414655366689549E-8</v>
      </c>
    </row>
    <row r="5315" spans="1:2">
      <c r="A5315">
        <v>216.94399538289872</v>
      </c>
      <c r="B5315">
        <f t="shared" si="83"/>
        <v>1.5602619706330335E-34</v>
      </c>
    </row>
    <row r="5316" spans="1:2">
      <c r="A5316">
        <v>174.0740667625505</v>
      </c>
      <c r="B5316">
        <f t="shared" si="83"/>
        <v>1.8902185067183178E-2</v>
      </c>
    </row>
    <row r="5317" spans="1:2">
      <c r="A5317">
        <v>102.74567375716288</v>
      </c>
      <c r="B5317">
        <f t="shared" si="83"/>
        <v>1.3349622817911509E-145</v>
      </c>
    </row>
    <row r="5318" spans="1:2">
      <c r="A5318">
        <v>221.80657015240286</v>
      </c>
      <c r="B5318">
        <f t="shared" si="83"/>
        <v>8.9960651392950969E-44</v>
      </c>
    </row>
    <row r="5319" spans="1:2">
      <c r="A5319">
        <v>199.92666511796415</v>
      </c>
      <c r="B5319">
        <f t="shared" si="83"/>
        <v>3.4949903175582031E-11</v>
      </c>
    </row>
    <row r="5320" spans="1:2">
      <c r="A5320">
        <v>145.13552559918026</v>
      </c>
      <c r="B5320">
        <f t="shared" si="83"/>
        <v>6.2529609456276207E-31</v>
      </c>
    </row>
    <row r="5321" spans="1:2">
      <c r="A5321">
        <v>185.11745611220249</v>
      </c>
      <c r="B5321">
        <f t="shared" si="83"/>
        <v>3.1040590889926462E-2</v>
      </c>
    </row>
    <row r="5322" spans="1:2">
      <c r="A5322">
        <v>130.19748439517571</v>
      </c>
      <c r="B5322">
        <f t="shared" si="83"/>
        <v>1.9083134073718546E-61</v>
      </c>
    </row>
    <row r="5323" spans="1:2">
      <c r="A5323">
        <v>104.27148299611872</v>
      </c>
      <c r="B5323">
        <f t="shared" si="83"/>
        <v>5.7196165971502396E-140</v>
      </c>
    </row>
    <row r="5324" spans="1:2">
      <c r="A5324">
        <v>201.40910510206595</v>
      </c>
      <c r="B5324">
        <f t="shared" si="83"/>
        <v>1.1613621190076983E-12</v>
      </c>
    </row>
    <row r="5325" spans="1:2">
      <c r="A5325">
        <v>185.0665494200075</v>
      </c>
      <c r="B5325">
        <f t="shared" si="83"/>
        <v>3.1947617946087269E-2</v>
      </c>
    </row>
    <row r="5326" spans="1:2">
      <c r="A5326">
        <v>205.96015178824018</v>
      </c>
      <c r="B5326">
        <f t="shared" si="83"/>
        <v>7.3042336865438486E-18</v>
      </c>
    </row>
    <row r="5327" spans="1:2">
      <c r="A5327">
        <v>111.13890013773926</v>
      </c>
      <c r="B5327">
        <f t="shared" si="83"/>
        <v>5.1869672127780132E-116</v>
      </c>
    </row>
    <row r="5328" spans="1:2">
      <c r="A5328">
        <v>133.46409377816599</v>
      </c>
      <c r="B5328">
        <f t="shared" si="83"/>
        <v>7.4742000359963817E-54</v>
      </c>
    </row>
    <row r="5329" spans="1:2">
      <c r="A5329">
        <v>83.454472587327473</v>
      </c>
      <c r="B5329">
        <f t="shared" si="83"/>
        <v>1.7009514724397455E-226</v>
      </c>
    </row>
    <row r="5330" spans="1:2">
      <c r="A5330">
        <v>217.28967385541182</v>
      </c>
      <c r="B5330">
        <f t="shared" si="83"/>
        <v>3.7502734328584871E-35</v>
      </c>
    </row>
    <row r="5331" spans="1:2">
      <c r="A5331">
        <v>140.98645624442725</v>
      </c>
      <c r="B5331">
        <f t="shared" si="83"/>
        <v>2.5142710326361062E-38</v>
      </c>
    </row>
    <row r="5332" spans="1:2">
      <c r="A5332">
        <v>220.45099103677785</v>
      </c>
      <c r="B5332">
        <f t="shared" si="83"/>
        <v>4.4098685761565547E-41</v>
      </c>
    </row>
    <row r="5333" spans="1:2">
      <c r="A5333">
        <v>13.536276128143072</v>
      </c>
      <c r="B5333">
        <f t="shared" si="83"/>
        <v>0</v>
      </c>
    </row>
    <row r="5334" spans="1:2">
      <c r="A5334">
        <v>105.11869095324073</v>
      </c>
      <c r="B5334">
        <f t="shared" si="83"/>
        <v>6.8545698009650139E-137</v>
      </c>
    </row>
    <row r="5335" spans="1:2">
      <c r="A5335">
        <v>251.39112767617917</v>
      </c>
      <c r="B5335">
        <f t="shared" si="83"/>
        <v>1.4238770079975967E-124</v>
      </c>
    </row>
    <row r="5336" spans="1:2">
      <c r="A5336">
        <v>112.83807043553679</v>
      </c>
      <c r="B5336">
        <f t="shared" si="83"/>
        <v>1.956169334289126E-110</v>
      </c>
    </row>
    <row r="5337" spans="1:2">
      <c r="A5337">
        <v>140.30333250018884</v>
      </c>
      <c r="B5337">
        <f t="shared" si="83"/>
        <v>1.2679629812293977E-39</v>
      </c>
    </row>
    <row r="5338" spans="1:2">
      <c r="A5338">
        <v>286.62203749234322</v>
      </c>
      <c r="B5338">
        <f t="shared" si="83"/>
        <v>6.8619874891412728E-276</v>
      </c>
    </row>
    <row r="5339" spans="1:2">
      <c r="A5339">
        <v>184.83132339468284</v>
      </c>
      <c r="B5339">
        <f t="shared" si="83"/>
        <v>3.6359086236993222E-2</v>
      </c>
    </row>
    <row r="5340" spans="1:2">
      <c r="A5340">
        <v>102.22570654121228</v>
      </c>
      <c r="B5340">
        <f t="shared" si="83"/>
        <v>1.515508481740118E-147</v>
      </c>
    </row>
    <row r="5341" spans="1:2">
      <c r="A5341">
        <v>137.50717516784789</v>
      </c>
      <c r="B5341">
        <f t="shared" si="83"/>
        <v>3.6162443594492034E-45</v>
      </c>
    </row>
    <row r="5342" spans="1:2">
      <c r="A5342">
        <v>144.27301084622741</v>
      </c>
      <c r="B5342">
        <f t="shared" si="83"/>
        <v>2.1235191945441633E-32</v>
      </c>
    </row>
    <row r="5343" spans="1:2">
      <c r="A5343">
        <v>172.51961526169907</v>
      </c>
      <c r="B5343">
        <f t="shared" si="83"/>
        <v>5.9389308943154978E-3</v>
      </c>
    </row>
    <row r="5344" spans="1:2">
      <c r="A5344">
        <v>157.88585460511968</v>
      </c>
      <c r="B5344">
        <f t="shared" si="83"/>
        <v>2.1115464187803256E-13</v>
      </c>
    </row>
    <row r="5345" spans="1:2">
      <c r="A5345">
        <v>161.03835878282553</v>
      </c>
      <c r="B5345">
        <f t="shared" si="83"/>
        <v>2.8112872116885142E-10</v>
      </c>
    </row>
    <row r="5346" spans="1:2">
      <c r="A5346">
        <v>138.29709860117873</v>
      </c>
      <c r="B5346">
        <f t="shared" si="83"/>
        <v>1.4552308696370486E-43</v>
      </c>
    </row>
    <row r="5347" spans="1:2">
      <c r="A5347">
        <v>164.62693270084856</v>
      </c>
      <c r="B5347">
        <f t="shared" si="83"/>
        <v>2.6406730262404381E-7</v>
      </c>
    </row>
    <row r="5348" spans="1:2">
      <c r="A5348">
        <v>206.45431777636986</v>
      </c>
      <c r="B5348">
        <f t="shared" si="83"/>
        <v>1.7323602685114756E-18</v>
      </c>
    </row>
    <row r="5349" spans="1:2">
      <c r="A5349">
        <v>197.45224039950699</v>
      </c>
      <c r="B5349">
        <f t="shared" si="83"/>
        <v>5.9569898511020024E-9</v>
      </c>
    </row>
    <row r="5350" spans="1:2">
      <c r="A5350">
        <v>173.22871417462011</v>
      </c>
      <c r="B5350">
        <f t="shared" si="83"/>
        <v>1.0412061737903352E-2</v>
      </c>
    </row>
    <row r="5351" spans="1:2">
      <c r="A5351">
        <v>225.52739710561582</v>
      </c>
      <c r="B5351">
        <f t="shared" si="83"/>
        <v>1.2993325926325252E-51</v>
      </c>
    </row>
    <row r="5352" spans="1:2">
      <c r="A5352">
        <v>220.26957071801007</v>
      </c>
      <c r="B5352">
        <f t="shared" si="83"/>
        <v>9.9484811389951637E-41</v>
      </c>
    </row>
    <row r="5353" spans="1:2">
      <c r="A5353">
        <v>204.15968992863782</v>
      </c>
      <c r="B5353">
        <f t="shared" si="83"/>
        <v>1.0985257439904997E-15</v>
      </c>
    </row>
    <row r="5354" spans="1:2">
      <c r="A5354">
        <v>290.90191037510522</v>
      </c>
      <c r="B5354">
        <f t="shared" si="83"/>
        <v>2.3679968784636122E-298</v>
      </c>
    </row>
    <row r="5355" spans="1:2">
      <c r="A5355">
        <v>155.84031007136218</v>
      </c>
      <c r="B5355">
        <f t="shared" si="83"/>
        <v>1.0985257439904997E-15</v>
      </c>
    </row>
    <row r="5356" spans="1:2">
      <c r="A5356">
        <v>169.98147020756733</v>
      </c>
      <c r="B5356">
        <f t="shared" si="83"/>
        <v>5.0360712343663395E-4</v>
      </c>
    </row>
    <row r="5357" spans="1:2">
      <c r="A5357">
        <v>226.54773420043057</v>
      </c>
      <c r="B5357">
        <f t="shared" si="83"/>
        <v>7.0307326023515182E-54</v>
      </c>
    </row>
    <row r="5358" spans="1:2">
      <c r="A5358">
        <v>262.3180926090572</v>
      </c>
      <c r="B5358">
        <f t="shared" si="83"/>
        <v>4.2615612731500653E-165</v>
      </c>
    </row>
    <row r="5359" spans="1:2">
      <c r="A5359">
        <v>216.28267222666182</v>
      </c>
      <c r="B5359">
        <f t="shared" si="83"/>
        <v>2.2993563870935841E-33</v>
      </c>
    </row>
    <row r="5360" spans="1:2">
      <c r="A5360">
        <v>216.70094201879692</v>
      </c>
      <c r="B5360">
        <f t="shared" si="83"/>
        <v>4.2176526326033694E-34</v>
      </c>
    </row>
    <row r="5361" spans="1:2">
      <c r="A5361">
        <v>222.82493591745151</v>
      </c>
      <c r="B5361">
        <f t="shared" si="83"/>
        <v>7.4921505695097933E-46</v>
      </c>
    </row>
    <row r="5362" spans="1:2">
      <c r="A5362">
        <v>248.89994665471022</v>
      </c>
      <c r="B5362">
        <f t="shared" si="83"/>
        <v>3.8529514470155456E-116</v>
      </c>
    </row>
    <row r="5363" spans="1:2">
      <c r="A5363">
        <v>164.27957280000555</v>
      </c>
      <c r="B5363">
        <f t="shared" si="83"/>
        <v>1.4491811067833017E-7</v>
      </c>
    </row>
    <row r="5364" spans="1:2">
      <c r="A5364">
        <v>205.30503252273775</v>
      </c>
      <c r="B5364">
        <f t="shared" si="83"/>
        <v>4.719447869100281E-17</v>
      </c>
    </row>
    <row r="5365" spans="1:2">
      <c r="A5365">
        <v>213.41473529872019</v>
      </c>
      <c r="B5365">
        <f t="shared" si="83"/>
        <v>1.5289478710528393E-28</v>
      </c>
    </row>
    <row r="5366" spans="1:2">
      <c r="A5366">
        <v>213.07218776171794</v>
      </c>
      <c r="B5366">
        <f t="shared" si="83"/>
        <v>5.4186885339989013E-28</v>
      </c>
    </row>
    <row r="5367" spans="1:2">
      <c r="A5367">
        <v>168.32926394243259</v>
      </c>
      <c r="B5367">
        <f t="shared" si="83"/>
        <v>6.8782908057592992E-5</v>
      </c>
    </row>
    <row r="5368" spans="1:2">
      <c r="A5368">
        <v>180.95006498668226</v>
      </c>
      <c r="B5368">
        <f t="shared" si="83"/>
        <v>0.12647677674624233</v>
      </c>
    </row>
    <row r="5369" spans="1:2">
      <c r="A5369">
        <v>127.73877233456005</v>
      </c>
      <c r="B5369">
        <f t="shared" si="83"/>
        <v>1.682568813086854E-67</v>
      </c>
    </row>
    <row r="5370" spans="1:2">
      <c r="A5370">
        <v>131.0205725528067</v>
      </c>
      <c r="B5370">
        <f t="shared" si="83"/>
        <v>1.74728540064749E-59</v>
      </c>
    </row>
    <row r="5371" spans="1:2">
      <c r="A5371">
        <v>174.80015389963228</v>
      </c>
      <c r="B5371">
        <f t="shared" si="83"/>
        <v>2.9608786347847502E-2</v>
      </c>
    </row>
    <row r="5372" spans="1:2">
      <c r="A5372">
        <v>179.2060179465625</v>
      </c>
      <c r="B5372">
        <f t="shared" si="83"/>
        <v>0.12840403527723979</v>
      </c>
    </row>
    <row r="5373" spans="1:2">
      <c r="A5373">
        <v>167.68347950317548</v>
      </c>
      <c r="B5373">
        <f t="shared" si="83"/>
        <v>2.9089188070353919E-5</v>
      </c>
    </row>
    <row r="5374" spans="1:2">
      <c r="A5374">
        <v>252.60662641783711</v>
      </c>
      <c r="B5374">
        <f t="shared" si="83"/>
        <v>8.520462565231094E-129</v>
      </c>
    </row>
    <row r="5375" spans="1:2">
      <c r="A5375">
        <v>143.87294686428504</v>
      </c>
      <c r="B5375">
        <f t="shared" si="83"/>
        <v>4.3001413685002083E-33</v>
      </c>
    </row>
    <row r="5376" spans="1:2">
      <c r="A5376">
        <v>154.49621105261031</v>
      </c>
      <c r="B5376">
        <f t="shared" si="83"/>
        <v>2.6930102245236657E-17</v>
      </c>
    </row>
    <row r="5377" spans="1:2">
      <c r="A5377">
        <v>199.21692842188349</v>
      </c>
      <c r="B5377">
        <f t="shared" si="83"/>
        <v>1.6358625532507895E-10</v>
      </c>
    </row>
    <row r="5378" spans="1:2">
      <c r="A5378">
        <v>204.64081035213894</v>
      </c>
      <c r="B5378">
        <f t="shared" ref="B5378:B5441" si="84">_xlfn.NORM.DIST(A5378,180,3,FALSE)</f>
        <v>2.9807347879175741E-16</v>
      </c>
    </row>
    <row r="5379" spans="1:2">
      <c r="A5379">
        <v>229.8528424941469</v>
      </c>
      <c r="B5379">
        <f t="shared" si="84"/>
        <v>1.4442491788082911E-61</v>
      </c>
    </row>
    <row r="5380" spans="1:2">
      <c r="A5380">
        <v>223.69139332993655</v>
      </c>
      <c r="B5380">
        <f t="shared" si="84"/>
        <v>1.1639806312310512E-47</v>
      </c>
    </row>
    <row r="5381" spans="1:2">
      <c r="A5381">
        <v>178.24598035047529</v>
      </c>
      <c r="B5381">
        <f t="shared" si="84"/>
        <v>0.11208786493285113</v>
      </c>
    </row>
    <row r="5382" spans="1:2">
      <c r="A5382">
        <v>198.67347918960149</v>
      </c>
      <c r="B5382">
        <f t="shared" si="84"/>
        <v>5.1353251470508159E-10</v>
      </c>
    </row>
    <row r="5383" spans="1:2">
      <c r="A5383">
        <v>131.62345157950767</v>
      </c>
      <c r="B5383">
        <f t="shared" si="84"/>
        <v>4.5551077166535178E-58</v>
      </c>
    </row>
    <row r="5384" spans="1:2">
      <c r="A5384">
        <v>148.74143562308745</v>
      </c>
      <c r="B5384">
        <f t="shared" si="84"/>
        <v>3.5390657716451621E-25</v>
      </c>
    </row>
    <row r="5385" spans="1:2">
      <c r="A5385">
        <v>164.95736235781806</v>
      </c>
      <c r="B5385">
        <f t="shared" si="84"/>
        <v>4.6153194886288194E-7</v>
      </c>
    </row>
    <row r="5386" spans="1:2">
      <c r="A5386">
        <v>253.64261819020612</v>
      </c>
      <c r="B5386">
        <f t="shared" si="84"/>
        <v>1.882943485481435E-132</v>
      </c>
    </row>
    <row r="5387" spans="1:2">
      <c r="A5387">
        <v>225.0298102805391</v>
      </c>
      <c r="B5387">
        <f t="shared" si="84"/>
        <v>1.5882027889668143E-50</v>
      </c>
    </row>
    <row r="5388" spans="1:2">
      <c r="A5388">
        <v>197.98270204744767</v>
      </c>
      <c r="B5388">
        <f t="shared" si="84"/>
        <v>2.0965524325751005E-9</v>
      </c>
    </row>
    <row r="5389" spans="1:2">
      <c r="A5389">
        <v>129.70488387480145</v>
      </c>
      <c r="B5389">
        <f t="shared" si="84"/>
        <v>1.2330163651119471E-62</v>
      </c>
    </row>
    <row r="5390" spans="1:2">
      <c r="A5390">
        <v>208.93668579417863</v>
      </c>
      <c r="B5390">
        <f t="shared" si="84"/>
        <v>8.3385449758972161E-22</v>
      </c>
    </row>
    <row r="5391" spans="1:2">
      <c r="A5391">
        <v>217.94009671764798</v>
      </c>
      <c r="B5391">
        <f t="shared" si="84"/>
        <v>2.4744444789703417E-36</v>
      </c>
    </row>
    <row r="5392" spans="1:2">
      <c r="A5392">
        <v>204.22514967292955</v>
      </c>
      <c r="B5392">
        <f t="shared" si="84"/>
        <v>9.2128135770636543E-16</v>
      </c>
    </row>
    <row r="5393" spans="1:2">
      <c r="A5393">
        <v>183.48078856404754</v>
      </c>
      <c r="B5393">
        <f t="shared" si="84"/>
        <v>6.7836439826320247E-2</v>
      </c>
    </row>
    <row r="5394" spans="1:2">
      <c r="A5394">
        <v>152.44597011558653</v>
      </c>
      <c r="B5394">
        <f t="shared" si="84"/>
        <v>6.3917535791744609E-20</v>
      </c>
    </row>
    <row r="5395" spans="1:2">
      <c r="A5395">
        <v>178.08978145665606</v>
      </c>
      <c r="B5395">
        <f t="shared" si="84"/>
        <v>0.10857985059427512</v>
      </c>
    </row>
    <row r="5396" spans="1:2">
      <c r="A5396">
        <v>214.0897997830325</v>
      </c>
      <c r="B5396">
        <f t="shared" si="84"/>
        <v>1.215922475590621E-29</v>
      </c>
    </row>
    <row r="5397" spans="1:2">
      <c r="A5397">
        <v>74.330694587551989</v>
      </c>
      <c r="B5397">
        <f t="shared" si="84"/>
        <v>5.2046841947093241E-271</v>
      </c>
    </row>
    <row r="5398" spans="1:2">
      <c r="A5398">
        <v>229.3832021675189</v>
      </c>
      <c r="B5398">
        <f t="shared" si="84"/>
        <v>1.9235740929406205E-60</v>
      </c>
    </row>
    <row r="5399" spans="1:2">
      <c r="A5399">
        <v>190.70362486643717</v>
      </c>
      <c r="B5399">
        <f t="shared" si="84"/>
        <v>2.2885620650176764E-4</v>
      </c>
    </row>
    <row r="5400" spans="1:2">
      <c r="A5400">
        <v>83.38443240034394</v>
      </c>
      <c r="B5400">
        <f t="shared" si="84"/>
        <v>8.0217739450033766E-227</v>
      </c>
    </row>
    <row r="5401" spans="1:2">
      <c r="A5401">
        <v>151.51590832800139</v>
      </c>
      <c r="B5401">
        <f t="shared" si="84"/>
        <v>3.5328271518956407E-21</v>
      </c>
    </row>
    <row r="5402" spans="1:2">
      <c r="A5402">
        <v>132.563543956785</v>
      </c>
      <c r="B5402">
        <f t="shared" si="84"/>
        <v>6.787880363204163E-56</v>
      </c>
    </row>
    <row r="5403" spans="1:2">
      <c r="A5403">
        <v>199.18341581585992</v>
      </c>
      <c r="B5403">
        <f t="shared" si="84"/>
        <v>1.7570994700355828E-10</v>
      </c>
    </row>
    <row r="5404" spans="1:2">
      <c r="A5404">
        <v>260.08724307728698</v>
      </c>
      <c r="B5404">
        <f t="shared" si="84"/>
        <v>2.349614462730165E-156</v>
      </c>
    </row>
    <row r="5405" spans="1:2">
      <c r="A5405">
        <v>117.41085972942528</v>
      </c>
      <c r="B5405">
        <f t="shared" si="84"/>
        <v>4.0440963088888724E-96</v>
      </c>
    </row>
    <row r="5406" spans="1:2">
      <c r="A5406">
        <v>170.28354750407743</v>
      </c>
      <c r="B5406">
        <f t="shared" si="84"/>
        <v>7.0133828206462125E-4</v>
      </c>
    </row>
    <row r="5407" spans="1:2">
      <c r="A5407">
        <v>190.87913119590667</v>
      </c>
      <c r="B5407">
        <f t="shared" si="84"/>
        <v>1.8542573031521059E-4</v>
      </c>
    </row>
    <row r="5408" spans="1:2">
      <c r="A5408">
        <v>194.66820094719878</v>
      </c>
      <c r="B5408">
        <f t="shared" si="84"/>
        <v>8.5627988514715381E-7</v>
      </c>
    </row>
    <row r="5409" spans="1:2">
      <c r="A5409">
        <v>91.452041487791575</v>
      </c>
      <c r="B5409">
        <f t="shared" si="84"/>
        <v>8.8417261590328313E-191</v>
      </c>
    </row>
    <row r="5410" spans="1:2">
      <c r="A5410">
        <v>191.96330458697048</v>
      </c>
      <c r="B5410">
        <f t="shared" si="84"/>
        <v>4.6843494685514853E-5</v>
      </c>
    </row>
    <row r="5411" spans="1:2">
      <c r="A5411">
        <v>222.15143690089462</v>
      </c>
      <c r="B5411">
        <f t="shared" si="84"/>
        <v>1.800768772046351E-44</v>
      </c>
    </row>
    <row r="5412" spans="1:2">
      <c r="A5412">
        <v>75.820092206122354</v>
      </c>
      <c r="B5412">
        <f t="shared" si="84"/>
        <v>1.8088785783487417E-263</v>
      </c>
    </row>
    <row r="5413" spans="1:2">
      <c r="A5413">
        <v>121.88171967834933</v>
      </c>
      <c r="B5413">
        <f t="shared" si="84"/>
        <v>4.2422543350518772E-83</v>
      </c>
    </row>
    <row r="5414" spans="1:2">
      <c r="A5414">
        <v>118.89214010778232</v>
      </c>
      <c r="B5414">
        <f t="shared" si="84"/>
        <v>1.0658511885112696E-91</v>
      </c>
    </row>
    <row r="5415" spans="1:2">
      <c r="A5415">
        <v>217.76024186663562</v>
      </c>
      <c r="B5415">
        <f t="shared" si="84"/>
        <v>5.271995105830727E-36</v>
      </c>
    </row>
    <row r="5416" spans="1:2">
      <c r="A5416">
        <v>225.40552254184149</v>
      </c>
      <c r="B5416">
        <f t="shared" si="84"/>
        <v>2.4049766199207045E-51</v>
      </c>
    </row>
    <row r="5417" spans="1:2">
      <c r="A5417">
        <v>187.81574271968566</v>
      </c>
      <c r="B5417">
        <f t="shared" si="84"/>
        <v>4.4662404772828884E-3</v>
      </c>
    </row>
    <row r="5418" spans="1:2">
      <c r="A5418">
        <v>178.7104604315391</v>
      </c>
      <c r="B5418">
        <f t="shared" si="84"/>
        <v>0.12124586674299645</v>
      </c>
    </row>
    <row r="5419" spans="1:2">
      <c r="A5419">
        <v>151.29674284224166</v>
      </c>
      <c r="B5419">
        <f t="shared" si="84"/>
        <v>1.7608440568912838E-21</v>
      </c>
    </row>
    <row r="5420" spans="1:2">
      <c r="A5420">
        <v>159.93853071420745</v>
      </c>
      <c r="B5420">
        <f t="shared" si="84"/>
        <v>2.5905096976130784E-11</v>
      </c>
    </row>
    <row r="5421" spans="1:2">
      <c r="A5421">
        <v>207.59919652817189</v>
      </c>
      <c r="B5421">
        <f t="shared" si="84"/>
        <v>5.5656566958809962E-20</v>
      </c>
    </row>
    <row r="5422" spans="1:2">
      <c r="A5422">
        <v>229.67704626324121</v>
      </c>
      <c r="B5422">
        <f t="shared" si="84"/>
        <v>3.8176841410345072E-61</v>
      </c>
    </row>
    <row r="5423" spans="1:2">
      <c r="A5423">
        <v>235.04996352101443</v>
      </c>
      <c r="B5423">
        <f t="shared" si="84"/>
        <v>1.0128004223376192E-74</v>
      </c>
    </row>
    <row r="5424" spans="1:2">
      <c r="A5424">
        <v>270.40216809808044</v>
      </c>
      <c r="B5424">
        <f t="shared" si="84"/>
        <v>8.7252070039414422E-199</v>
      </c>
    </row>
    <row r="5425" spans="1:2">
      <c r="A5425">
        <v>165.1568725262041</v>
      </c>
      <c r="B5425">
        <f t="shared" si="84"/>
        <v>6.427797042114663E-7</v>
      </c>
    </row>
    <row r="5426" spans="1:2">
      <c r="A5426">
        <v>199.24203388625756</v>
      </c>
      <c r="B5426">
        <f t="shared" si="84"/>
        <v>1.5504258872927573E-10</v>
      </c>
    </row>
    <row r="5427" spans="1:2">
      <c r="A5427">
        <v>192.70243728868081</v>
      </c>
      <c r="B5427">
        <f t="shared" si="84"/>
        <v>1.7012775560481761E-5</v>
      </c>
    </row>
    <row r="5428" spans="1:2">
      <c r="A5428">
        <v>88.546301412570756</v>
      </c>
      <c r="B5428">
        <f t="shared" si="84"/>
        <v>2.1230101900935658E-203</v>
      </c>
    </row>
    <row r="5429" spans="1:2">
      <c r="A5429">
        <v>232.28105692367535</v>
      </c>
      <c r="B5429">
        <f t="shared" si="84"/>
        <v>1.4995352682217234E-67</v>
      </c>
    </row>
    <row r="5430" spans="1:2">
      <c r="A5430">
        <v>184.41606857748411</v>
      </c>
      <c r="B5430">
        <f t="shared" si="84"/>
        <v>4.5005234632086305E-2</v>
      </c>
    </row>
    <row r="5431" spans="1:2">
      <c r="A5431">
        <v>121.79196619370487</v>
      </c>
      <c r="B5431">
        <f t="shared" si="84"/>
        <v>2.37513995361592E-83</v>
      </c>
    </row>
    <row r="5432" spans="1:2">
      <c r="A5432">
        <v>232.55228870737483</v>
      </c>
      <c r="B5432">
        <f t="shared" si="84"/>
        <v>3.0896757406302904E-68</v>
      </c>
    </row>
    <row r="5433" spans="1:2">
      <c r="A5433">
        <v>154.07539012783673</v>
      </c>
      <c r="B5433">
        <f t="shared" si="84"/>
        <v>8.0922210787060636E-18</v>
      </c>
    </row>
    <row r="5434" spans="1:2">
      <c r="A5434">
        <v>139.24901895705261</v>
      </c>
      <c r="B5434">
        <f t="shared" si="84"/>
        <v>1.1394250245424887E-41</v>
      </c>
    </row>
    <row r="5435" spans="1:2">
      <c r="A5435">
        <v>210.86876290581131</v>
      </c>
      <c r="B5435">
        <f t="shared" si="84"/>
        <v>1.3589122425005846E-24</v>
      </c>
    </row>
    <row r="5436" spans="1:2">
      <c r="A5436">
        <v>218.21329983111355</v>
      </c>
      <c r="B5436">
        <f t="shared" si="84"/>
        <v>7.789280617999626E-37</v>
      </c>
    </row>
    <row r="5437" spans="1:2">
      <c r="A5437">
        <v>176.39791667505051</v>
      </c>
      <c r="B5437">
        <f t="shared" si="84"/>
        <v>6.4674751514785286E-2</v>
      </c>
    </row>
    <row r="5438" spans="1:2">
      <c r="A5438">
        <v>184.63935066363774</v>
      </c>
      <c r="B5438">
        <f t="shared" si="84"/>
        <v>4.0223456229791468E-2</v>
      </c>
    </row>
    <row r="5439" spans="1:2">
      <c r="A5439">
        <v>161.58905555101228</v>
      </c>
      <c r="B5439">
        <f t="shared" si="84"/>
        <v>8.8200650630131566E-10</v>
      </c>
    </row>
    <row r="5440" spans="1:2">
      <c r="A5440">
        <v>232.8584246239916</v>
      </c>
      <c r="B5440">
        <f t="shared" si="84"/>
        <v>5.1442169698817233E-69</v>
      </c>
    </row>
    <row r="5441" spans="1:2">
      <c r="A5441">
        <v>281.84028724324889</v>
      </c>
      <c r="B5441">
        <f t="shared" si="84"/>
        <v>7.710271509639424E-252</v>
      </c>
    </row>
    <row r="5442" spans="1:2">
      <c r="A5442">
        <v>235.61932994169183</v>
      </c>
      <c r="B5442">
        <f t="shared" ref="B5442:B5505" si="85">_xlfn.NORM.DIST(A5442,180,3,FALSE)</f>
        <v>3.0564593811861159E-76</v>
      </c>
    </row>
    <row r="5443" spans="1:2">
      <c r="A5443">
        <v>208.17459289872204</v>
      </c>
      <c r="B5443">
        <f t="shared" si="85"/>
        <v>9.3587261493554078E-21</v>
      </c>
    </row>
    <row r="5444" spans="1:2">
      <c r="A5444">
        <v>145.86630913952831</v>
      </c>
      <c r="B5444">
        <f t="shared" si="85"/>
        <v>1.0295762736869069E-29</v>
      </c>
    </row>
    <row r="5445" spans="1:2">
      <c r="A5445">
        <v>112.59582879545633</v>
      </c>
      <c r="B5445">
        <f t="shared" si="85"/>
        <v>3.198238824461412E-111</v>
      </c>
    </row>
    <row r="5446" spans="1:2">
      <c r="A5446">
        <v>180.73936462285928</v>
      </c>
      <c r="B5446">
        <f t="shared" si="85"/>
        <v>0.12900284450947169</v>
      </c>
    </row>
    <row r="5447" spans="1:2">
      <c r="A5447">
        <v>258.64678082114551</v>
      </c>
      <c r="B5447">
        <f t="shared" si="85"/>
        <v>7.7223918043345282E-151</v>
      </c>
    </row>
    <row r="5448" spans="1:2">
      <c r="A5448">
        <v>204.27756385259272</v>
      </c>
      <c r="B5448">
        <f t="shared" si="85"/>
        <v>7.9993500804550861E-16</v>
      </c>
    </row>
    <row r="5449" spans="1:2">
      <c r="A5449">
        <v>200.94126216434233</v>
      </c>
      <c r="B5449">
        <f t="shared" si="85"/>
        <v>3.4915074248410966E-12</v>
      </c>
    </row>
    <row r="5450" spans="1:2">
      <c r="A5450">
        <v>191.40257722909155</v>
      </c>
      <c r="B5450">
        <f t="shared" si="85"/>
        <v>9.699843815731411E-5</v>
      </c>
    </row>
    <row r="5451" spans="1:2">
      <c r="A5451">
        <v>147.66103095069411</v>
      </c>
      <c r="B5451">
        <f t="shared" si="85"/>
        <v>7.7815160123977545E-27</v>
      </c>
    </row>
    <row r="5452" spans="1:2">
      <c r="A5452">
        <v>144.53183484845795</v>
      </c>
      <c r="B5452">
        <f t="shared" si="85"/>
        <v>5.9108979246886278E-32</v>
      </c>
    </row>
    <row r="5453" spans="1:2">
      <c r="A5453">
        <v>195.5364557485882</v>
      </c>
      <c r="B5453">
        <f t="shared" si="85"/>
        <v>1.9946405765559933E-7</v>
      </c>
    </row>
    <row r="5454" spans="1:2">
      <c r="A5454">
        <v>95.986099949805066</v>
      </c>
      <c r="B5454">
        <f t="shared" si="85"/>
        <v>6.6681378451796181E-172</v>
      </c>
    </row>
    <row r="5455" spans="1:2">
      <c r="A5455">
        <v>95.635667093738448</v>
      </c>
      <c r="B5455">
        <f t="shared" si="85"/>
        <v>2.5139505708042355E-173</v>
      </c>
    </row>
    <row r="5456" spans="1:2">
      <c r="A5456">
        <v>220.03022809229151</v>
      </c>
      <c r="B5456">
        <f t="shared" si="85"/>
        <v>2.8937874167147812E-40</v>
      </c>
    </row>
    <row r="5457" spans="1:2">
      <c r="A5457">
        <v>107.90568740019808</v>
      </c>
      <c r="B5457">
        <f t="shared" si="85"/>
        <v>5.2370639724893945E-127</v>
      </c>
    </row>
    <row r="5458" spans="1:2">
      <c r="A5458">
        <v>116.37057741580065</v>
      </c>
      <c r="B5458">
        <f t="shared" si="85"/>
        <v>2.7467151195915045E-99</v>
      </c>
    </row>
    <row r="5459" spans="1:2">
      <c r="A5459">
        <v>187.42913016438251</v>
      </c>
      <c r="B5459">
        <f t="shared" si="85"/>
        <v>6.19649384867553E-3</v>
      </c>
    </row>
    <row r="5460" spans="1:2">
      <c r="A5460">
        <v>151.47485828463687</v>
      </c>
      <c r="B5460">
        <f t="shared" si="85"/>
        <v>3.1021194828813711E-21</v>
      </c>
    </row>
    <row r="5461" spans="1:2">
      <c r="A5461">
        <v>150.33166096116474</v>
      </c>
      <c r="B5461">
        <f t="shared" si="85"/>
        <v>7.7008583681558618E-23</v>
      </c>
    </row>
    <row r="5462" spans="1:2">
      <c r="A5462">
        <v>258.65953648433788</v>
      </c>
      <c r="B5462">
        <f t="shared" si="85"/>
        <v>6.9077870634544196E-151</v>
      </c>
    </row>
    <row r="5463" spans="1:2">
      <c r="A5463">
        <v>58.841608733637258</v>
      </c>
      <c r="B5463">
        <f t="shared" si="85"/>
        <v>0</v>
      </c>
    </row>
    <row r="5464" spans="1:2">
      <c r="A5464">
        <v>154.98139009621809</v>
      </c>
      <c r="B5464">
        <f t="shared" si="85"/>
        <v>1.0511397232042305E-16</v>
      </c>
    </row>
    <row r="5465" spans="1:2">
      <c r="A5465">
        <v>169.31237769284053</v>
      </c>
      <c r="B5465">
        <f t="shared" si="85"/>
        <v>2.3325012380472613E-4</v>
      </c>
    </row>
    <row r="5466" spans="1:2">
      <c r="A5466">
        <v>242.53115998333669</v>
      </c>
      <c r="B5466">
        <f t="shared" si="85"/>
        <v>6.0513809496132444E-96</v>
      </c>
    </row>
    <row r="5467" spans="1:2">
      <c r="A5467">
        <v>117.85580045368988</v>
      </c>
      <c r="B5467">
        <f t="shared" si="85"/>
        <v>8.8281688044485088E-95</v>
      </c>
    </row>
    <row r="5468" spans="1:2">
      <c r="A5468">
        <v>60.421455600298941</v>
      </c>
      <c r="B5468">
        <f t="shared" si="85"/>
        <v>0</v>
      </c>
    </row>
    <row r="5469" spans="1:2">
      <c r="A5469">
        <v>203.18631686648587</v>
      </c>
      <c r="B5469">
        <f t="shared" si="85"/>
        <v>1.4214534916296258E-14</v>
      </c>
    </row>
    <row r="5470" spans="1:2">
      <c r="A5470">
        <v>265.77557309763506</v>
      </c>
      <c r="B5470">
        <f t="shared" si="85"/>
        <v>4.0471684080058692E-179</v>
      </c>
    </row>
    <row r="5471" spans="1:2">
      <c r="A5471">
        <v>210.71899982387549</v>
      </c>
      <c r="B5471">
        <f t="shared" si="85"/>
        <v>2.2684693046629879E-24</v>
      </c>
    </row>
    <row r="5472" spans="1:2">
      <c r="A5472">
        <v>219.21253210137365</v>
      </c>
      <c r="B5472">
        <f t="shared" si="85"/>
        <v>1.0588684458843743E-38</v>
      </c>
    </row>
    <row r="5473" spans="1:2">
      <c r="A5473">
        <v>170.24383100731939</v>
      </c>
      <c r="B5473">
        <f t="shared" si="85"/>
        <v>6.7184290873975236E-4</v>
      </c>
    </row>
    <row r="5474" spans="1:2">
      <c r="A5474">
        <v>229.51423761667684</v>
      </c>
      <c r="B5474">
        <f t="shared" si="85"/>
        <v>9.363523831742546E-61</v>
      </c>
    </row>
    <row r="5475" spans="1:2">
      <c r="A5475">
        <v>224.29705541042495</v>
      </c>
      <c r="B5475">
        <f t="shared" si="85"/>
        <v>6.0278473391573022E-49</v>
      </c>
    </row>
    <row r="5476" spans="1:2">
      <c r="A5476">
        <v>99.952879281481728</v>
      </c>
      <c r="B5476">
        <f t="shared" si="85"/>
        <v>3.3574909196645032E-156</v>
      </c>
    </row>
    <row r="5477" spans="1:2">
      <c r="A5477">
        <v>264.70316970488057</v>
      </c>
      <c r="B5477">
        <f t="shared" si="85"/>
        <v>1.0427576605409575E-174</v>
      </c>
    </row>
    <row r="5478" spans="1:2">
      <c r="A5478">
        <v>161.85530103000929</v>
      </c>
      <c r="B5478">
        <f t="shared" si="85"/>
        <v>1.5146037664098717E-9</v>
      </c>
    </row>
    <row r="5479" spans="1:2">
      <c r="A5479">
        <v>150.88902546238387</v>
      </c>
      <c r="B5479">
        <f t="shared" si="85"/>
        <v>4.7532576050110229E-22</v>
      </c>
    </row>
    <row r="5480" spans="1:2">
      <c r="A5480">
        <v>153.68390722840559</v>
      </c>
      <c r="B5480">
        <f t="shared" si="85"/>
        <v>2.5979367892243956E-18</v>
      </c>
    </row>
    <row r="5481" spans="1:2">
      <c r="A5481">
        <v>200.62335624941625</v>
      </c>
      <c r="B5481">
        <f t="shared" si="85"/>
        <v>7.2748600253477054E-12</v>
      </c>
    </row>
    <row r="5482" spans="1:2">
      <c r="A5482">
        <v>184.85480541101424</v>
      </c>
      <c r="B5482">
        <f t="shared" si="85"/>
        <v>3.5902539676289105E-2</v>
      </c>
    </row>
    <row r="5483" spans="1:2">
      <c r="A5483">
        <v>90.738883954763878</v>
      </c>
      <c r="B5483">
        <f t="shared" si="85"/>
        <v>7.7095994861976334E-194</v>
      </c>
    </row>
    <row r="5484" spans="1:2">
      <c r="A5484">
        <v>203.39852471777704</v>
      </c>
      <c r="B5484">
        <f t="shared" si="85"/>
        <v>8.207605183969732E-15</v>
      </c>
    </row>
    <row r="5485" spans="1:2">
      <c r="A5485">
        <v>115.84040566929616</v>
      </c>
      <c r="B5485">
        <f t="shared" si="85"/>
        <v>6.370512853938326E-101</v>
      </c>
    </row>
    <row r="5486" spans="1:2">
      <c r="A5486">
        <v>56.632791711017489</v>
      </c>
      <c r="B5486">
        <f t="shared" si="85"/>
        <v>0</v>
      </c>
    </row>
    <row r="5487" spans="1:2">
      <c r="A5487">
        <v>198.73192331913742</v>
      </c>
      <c r="B5487">
        <f t="shared" si="85"/>
        <v>4.5480187845887569E-10</v>
      </c>
    </row>
    <row r="5488" spans="1:2">
      <c r="A5488">
        <v>178.26546172698727</v>
      </c>
      <c r="B5488">
        <f t="shared" si="85"/>
        <v>0.11251187073762878</v>
      </c>
    </row>
    <row r="5489" spans="1:2">
      <c r="A5489">
        <v>231.24274593981681</v>
      </c>
      <c r="B5489">
        <f t="shared" si="85"/>
        <v>5.8805262320378566E-65</v>
      </c>
    </row>
    <row r="5490" spans="1:2">
      <c r="A5490">
        <v>139.74637386098038</v>
      </c>
      <c r="B5490">
        <f t="shared" si="85"/>
        <v>1.0684009011051735E-40</v>
      </c>
    </row>
    <row r="5491" spans="1:2">
      <c r="A5491">
        <v>289.53172022709623</v>
      </c>
      <c r="B5491">
        <f t="shared" si="85"/>
        <v>4.5892926765784508E-291</v>
      </c>
    </row>
    <row r="5492" spans="1:2">
      <c r="A5492">
        <v>242.9552278041956</v>
      </c>
      <c r="B5492">
        <f t="shared" si="85"/>
        <v>3.1471497605953491E-97</v>
      </c>
    </row>
    <row r="5493" spans="1:2">
      <c r="A5493">
        <v>167.27738557136036</v>
      </c>
      <c r="B5493">
        <f t="shared" si="85"/>
        <v>1.6534751162991744E-5</v>
      </c>
    </row>
    <row r="5494" spans="1:2">
      <c r="A5494">
        <v>93.950296104303561</v>
      </c>
      <c r="B5494">
        <f t="shared" si="85"/>
        <v>2.9558653267909035E-180</v>
      </c>
    </row>
    <row r="5495" spans="1:2">
      <c r="A5495">
        <v>177.19543552600953</v>
      </c>
      <c r="B5495">
        <f t="shared" si="85"/>
        <v>8.5903767357751459E-2</v>
      </c>
    </row>
    <row r="5496" spans="1:2">
      <c r="A5496">
        <v>252.05187102954369</v>
      </c>
      <c r="B5496">
        <f t="shared" si="85"/>
        <v>7.3568972461438917E-127</v>
      </c>
    </row>
    <row r="5497" spans="1:2">
      <c r="A5497">
        <v>162.5064196556923</v>
      </c>
      <c r="B5497">
        <f t="shared" si="85"/>
        <v>5.4975717814893678E-9</v>
      </c>
    </row>
    <row r="5498" spans="1:2">
      <c r="A5498">
        <v>142.19360582472291</v>
      </c>
      <c r="B5498">
        <f t="shared" si="85"/>
        <v>4.3433881285860378E-36</v>
      </c>
    </row>
    <row r="5499" spans="1:2">
      <c r="A5499">
        <v>297.54320439649746</v>
      </c>
      <c r="B5499">
        <f t="shared" si="85"/>
        <v>0</v>
      </c>
    </row>
    <row r="5500" spans="1:2">
      <c r="A5500">
        <v>157.41772176595987</v>
      </c>
      <c r="B5500">
        <f t="shared" si="85"/>
        <v>6.6032952191590341E-14</v>
      </c>
    </row>
    <row r="5501" spans="1:2">
      <c r="A5501">
        <v>257.74947789584985</v>
      </c>
      <c r="B5501">
        <f t="shared" si="85"/>
        <v>1.8779160487181465E-147</v>
      </c>
    </row>
    <row r="5502" spans="1:2">
      <c r="A5502">
        <v>150.05863178856089</v>
      </c>
      <c r="B5502">
        <f t="shared" si="85"/>
        <v>3.1178841964099548E-23</v>
      </c>
    </row>
    <row r="5503" spans="1:2">
      <c r="A5503">
        <v>122.87874869769439</v>
      </c>
      <c r="B5503">
        <f t="shared" si="85"/>
        <v>2.5105828366667425E-80</v>
      </c>
    </row>
    <row r="5504" spans="1:2">
      <c r="A5504">
        <v>155.64375689762528</v>
      </c>
      <c r="B5504">
        <f t="shared" si="85"/>
        <v>6.4674283172121227E-16</v>
      </c>
    </row>
    <row r="5505" spans="1:2">
      <c r="A5505">
        <v>240.90040642448002</v>
      </c>
      <c r="B5505">
        <f t="shared" si="85"/>
        <v>4.3489850342977137E-91</v>
      </c>
    </row>
    <row r="5506" spans="1:2">
      <c r="A5506">
        <v>146.37705748980807</v>
      </c>
      <c r="B5506">
        <f t="shared" ref="B5506:B5569" si="86">_xlfn.NORM.DIST(A5506,180,3,FALSE)</f>
        <v>7.0408971262041753E-29</v>
      </c>
    </row>
    <row r="5507" spans="1:2">
      <c r="A5507">
        <v>114.64346061955439</v>
      </c>
      <c r="B5507">
        <f t="shared" si="86"/>
        <v>1.1583629405270278E-104</v>
      </c>
    </row>
    <row r="5508" spans="1:2">
      <c r="A5508">
        <v>200.68261210297351</v>
      </c>
      <c r="B5508">
        <f t="shared" si="86"/>
        <v>6.3499418831802619E-12</v>
      </c>
    </row>
    <row r="5509" spans="1:2">
      <c r="A5509">
        <v>153.47865701158298</v>
      </c>
      <c r="B5509">
        <f t="shared" si="86"/>
        <v>1.4222262315114992E-18</v>
      </c>
    </row>
    <row r="5510" spans="1:2">
      <c r="A5510">
        <v>123.61788139940472</v>
      </c>
      <c r="B5510">
        <f t="shared" si="86"/>
        <v>2.6541526140997938E-78</v>
      </c>
    </row>
    <row r="5511" spans="1:2">
      <c r="A5511">
        <v>206.32942823765916</v>
      </c>
      <c r="B5511">
        <f t="shared" si="86"/>
        <v>2.4985602537029032E-18</v>
      </c>
    </row>
    <row r="5512" spans="1:2">
      <c r="A5512">
        <v>146.17801116371993</v>
      </c>
      <c r="B5512">
        <f t="shared" si="86"/>
        <v>3.3398330750411857E-29</v>
      </c>
    </row>
    <row r="5513" spans="1:2">
      <c r="A5513">
        <v>101.98775544238742</v>
      </c>
      <c r="B5513">
        <f t="shared" si="86"/>
        <v>1.9326944406509192E-148</v>
      </c>
    </row>
    <row r="5514" spans="1:2">
      <c r="A5514">
        <v>101.19899161480134</v>
      </c>
      <c r="B5514">
        <f t="shared" si="86"/>
        <v>2.0038699826882656E-151</v>
      </c>
    </row>
    <row r="5515" spans="1:2">
      <c r="A5515">
        <v>206.62854853952012</v>
      </c>
      <c r="B5515">
        <f t="shared" si="86"/>
        <v>1.0363136922063149E-18</v>
      </c>
    </row>
    <row r="5516" spans="1:2">
      <c r="A5516">
        <v>200.10785351558297</v>
      </c>
      <c r="B5516">
        <f t="shared" si="86"/>
        <v>2.335771530333138E-11</v>
      </c>
    </row>
    <row r="5517" spans="1:2">
      <c r="A5517">
        <v>165.88800394827558</v>
      </c>
      <c r="B5517">
        <f t="shared" si="86"/>
        <v>2.0837266035860427E-6</v>
      </c>
    </row>
    <row r="5518" spans="1:2">
      <c r="A5518">
        <v>147.82302787323715</v>
      </c>
      <c r="B5518">
        <f t="shared" si="86"/>
        <v>1.3906879137868067E-26</v>
      </c>
    </row>
    <row r="5519" spans="1:2">
      <c r="A5519">
        <v>141.93118704468361</v>
      </c>
      <c r="B5519">
        <f t="shared" si="86"/>
        <v>1.4368937227573681E-36</v>
      </c>
    </row>
    <row r="5520" spans="1:2">
      <c r="A5520">
        <v>188.25819029159902</v>
      </c>
      <c r="B5520">
        <f t="shared" si="86"/>
        <v>3.0085040537056401E-3</v>
      </c>
    </row>
    <row r="5521" spans="1:2">
      <c r="A5521">
        <v>172.76400217240734</v>
      </c>
      <c r="B5521">
        <f t="shared" si="86"/>
        <v>7.2524127290978799E-3</v>
      </c>
    </row>
    <row r="5522" spans="1:2">
      <c r="A5522">
        <v>252.73580649780342</v>
      </c>
      <c r="B5522">
        <f t="shared" si="86"/>
        <v>3.0023514304788463E-129</v>
      </c>
    </row>
    <row r="5523" spans="1:2">
      <c r="A5523">
        <v>150.05863178856089</v>
      </c>
      <c r="B5523">
        <f t="shared" si="86"/>
        <v>3.1178841964099548E-23</v>
      </c>
    </row>
    <row r="5524" spans="1:2">
      <c r="A5524">
        <v>243.14795427897479</v>
      </c>
      <c r="B5524">
        <f t="shared" si="86"/>
        <v>8.1571284513584355E-98</v>
      </c>
    </row>
    <row r="5525" spans="1:2">
      <c r="A5525">
        <v>156.88720213773195</v>
      </c>
      <c r="B5525">
        <f t="shared" si="86"/>
        <v>1.7173519394352127E-14</v>
      </c>
    </row>
    <row r="5526" spans="1:2">
      <c r="A5526">
        <v>216.49395239335718</v>
      </c>
      <c r="B5526">
        <f t="shared" si="86"/>
        <v>9.7862449566607092E-34</v>
      </c>
    </row>
    <row r="5527" spans="1:2">
      <c r="A5527">
        <v>102.89294368674746</v>
      </c>
      <c r="B5527">
        <f t="shared" si="86"/>
        <v>4.7201275027925831E-145</v>
      </c>
    </row>
    <row r="5528" spans="1:2">
      <c r="A5528">
        <v>158.24533238599543</v>
      </c>
      <c r="B5528">
        <f t="shared" si="86"/>
        <v>5.0709293751099043E-13</v>
      </c>
    </row>
    <row r="5529" spans="1:2">
      <c r="A5529">
        <v>170.57344894026755</v>
      </c>
      <c r="B5529">
        <f t="shared" si="86"/>
        <v>9.5460780047213996E-4</v>
      </c>
    </row>
    <row r="5530" spans="1:2">
      <c r="A5530">
        <v>200.5090771032701</v>
      </c>
      <c r="B5530">
        <f t="shared" si="86"/>
        <v>9.4457780103757556E-12</v>
      </c>
    </row>
    <row r="5531" spans="1:2">
      <c r="A5531">
        <v>157.9801305521687</v>
      </c>
      <c r="B5531">
        <f t="shared" si="86"/>
        <v>2.6606615735806361E-13</v>
      </c>
    </row>
    <row r="5532" spans="1:2">
      <c r="A5532">
        <v>103.02722603199072</v>
      </c>
      <c r="B5532">
        <f t="shared" si="86"/>
        <v>1.4898960146559884E-144</v>
      </c>
    </row>
    <row r="5533" spans="1:2">
      <c r="A5533">
        <v>180.27505848265719</v>
      </c>
      <c r="B5533">
        <f t="shared" si="86"/>
        <v>0.13242299160865398</v>
      </c>
    </row>
    <row r="5534" spans="1:2">
      <c r="A5534">
        <v>74.129850872559473</v>
      </c>
      <c r="B5534">
        <f t="shared" si="86"/>
        <v>4.9125356564527121E-272</v>
      </c>
    </row>
    <row r="5535" spans="1:2">
      <c r="A5535">
        <v>153.17449242473231</v>
      </c>
      <c r="B5535">
        <f t="shared" si="86"/>
        <v>5.7739226536743494E-19</v>
      </c>
    </row>
    <row r="5536" spans="1:2">
      <c r="A5536">
        <v>184.47085994892404</v>
      </c>
      <c r="B5536">
        <f t="shared" si="86"/>
        <v>4.3804095083090439E-2</v>
      </c>
    </row>
    <row r="5537" spans="1:2">
      <c r="A5537">
        <v>165.53907857967715</v>
      </c>
      <c r="B5537">
        <f t="shared" si="86"/>
        <v>1.1975517610231708E-6</v>
      </c>
    </row>
    <row r="5538" spans="1:2">
      <c r="A5538">
        <v>149.79400975760655</v>
      </c>
      <c r="B5538">
        <f t="shared" si="86"/>
        <v>1.2877736098186512E-23</v>
      </c>
    </row>
    <row r="5539" spans="1:2">
      <c r="A5539">
        <v>164.36955820579897</v>
      </c>
      <c r="B5539">
        <f t="shared" si="86"/>
        <v>1.6950759854126531E-7</v>
      </c>
    </row>
    <row r="5540" spans="1:2">
      <c r="A5540">
        <v>252.53136800500215</v>
      </c>
      <c r="B5540">
        <f t="shared" si="86"/>
        <v>1.5631622010658067E-128</v>
      </c>
    </row>
    <row r="5541" spans="1:2">
      <c r="A5541">
        <v>218.18744062300539</v>
      </c>
      <c r="B5541">
        <f t="shared" si="86"/>
        <v>8.6929082077255541E-37</v>
      </c>
    </row>
    <row r="5542" spans="1:2">
      <c r="A5542">
        <v>134.43769876146689</v>
      </c>
      <c r="B5542">
        <f t="shared" si="86"/>
        <v>1.0889533695872126E-51</v>
      </c>
    </row>
    <row r="5543" spans="1:2">
      <c r="A5543">
        <v>160.20379052832141</v>
      </c>
      <c r="B5543">
        <f t="shared" si="86"/>
        <v>4.6609699261604995E-11</v>
      </c>
    </row>
    <row r="5544" spans="1:2">
      <c r="A5544">
        <v>148.98588051408296</v>
      </c>
      <c r="B5544">
        <f t="shared" si="86"/>
        <v>8.2444706690579247E-25</v>
      </c>
    </row>
    <row r="5545" spans="1:2">
      <c r="A5545">
        <v>250.89574410201749</v>
      </c>
      <c r="B5545">
        <f t="shared" si="86"/>
        <v>7.1471909577162838E-123</v>
      </c>
    </row>
    <row r="5546" spans="1:2">
      <c r="A5546">
        <v>151.38353933223698</v>
      </c>
      <c r="B5546">
        <f t="shared" si="86"/>
        <v>2.3214465668828746E-21</v>
      </c>
    </row>
    <row r="5547" spans="1:2">
      <c r="A5547">
        <v>115.49461123620858</v>
      </c>
      <c r="B5547">
        <f t="shared" si="86"/>
        <v>5.3790273959891867E-102</v>
      </c>
    </row>
    <row r="5548" spans="1:2">
      <c r="A5548">
        <v>229.73978093403275</v>
      </c>
      <c r="B5548">
        <f t="shared" si="86"/>
        <v>2.6997267189308617E-61</v>
      </c>
    </row>
    <row r="5549" spans="1:2">
      <c r="A5549">
        <v>213.28914999656263</v>
      </c>
      <c r="B5549">
        <f t="shared" si="86"/>
        <v>2.4350572183051541E-28</v>
      </c>
    </row>
    <row r="5550" spans="1:2">
      <c r="A5550">
        <v>150.22532511437021</v>
      </c>
      <c r="B5550">
        <f t="shared" si="86"/>
        <v>5.4203988311437985E-23</v>
      </c>
    </row>
    <row r="5551" spans="1:2">
      <c r="A5551">
        <v>202.25996581728396</v>
      </c>
      <c r="B5551">
        <f t="shared" si="86"/>
        <v>1.473941245274002E-13</v>
      </c>
    </row>
    <row r="5552" spans="1:2">
      <c r="A5552">
        <v>202.15705080743646</v>
      </c>
      <c r="B5552">
        <f t="shared" si="86"/>
        <v>1.9000766910865126E-13</v>
      </c>
    </row>
    <row r="5553" spans="1:2">
      <c r="A5553">
        <v>133.34569803162594</v>
      </c>
      <c r="B5553">
        <f t="shared" si="86"/>
        <v>4.049100005544843E-54</v>
      </c>
    </row>
    <row r="5554" spans="1:2">
      <c r="A5554">
        <v>191.10676180360315</v>
      </c>
      <c r="B5554">
        <f t="shared" si="86"/>
        <v>1.4041715043175412E-4</v>
      </c>
    </row>
    <row r="5555" spans="1:2">
      <c r="A5555">
        <v>196.14240773051279</v>
      </c>
      <c r="B5555">
        <f t="shared" si="86"/>
        <v>6.86620626867604E-8</v>
      </c>
    </row>
    <row r="5556" spans="1:2">
      <c r="A5556">
        <v>301.62316124886274</v>
      </c>
      <c r="B5556">
        <f t="shared" si="86"/>
        <v>0</v>
      </c>
    </row>
    <row r="5557" spans="1:2">
      <c r="A5557">
        <v>136.57821500572027</v>
      </c>
      <c r="B5557">
        <f t="shared" si="86"/>
        <v>4.291549588718114E-47</v>
      </c>
    </row>
    <row r="5558" spans="1:2">
      <c r="A5558">
        <v>246.08140893149539</v>
      </c>
      <c r="B5558">
        <f t="shared" si="86"/>
        <v>5.8222518798791923E-107</v>
      </c>
    </row>
    <row r="5559" spans="1:2">
      <c r="A5559">
        <v>190.58395355357789</v>
      </c>
      <c r="B5559">
        <f t="shared" si="86"/>
        <v>2.6364997125887478E-4</v>
      </c>
    </row>
    <row r="5560" spans="1:2">
      <c r="A5560">
        <v>162.76269252528436</v>
      </c>
      <c r="B5560">
        <f t="shared" si="86"/>
        <v>9.014040391126215E-9</v>
      </c>
    </row>
    <row r="5561" spans="1:2">
      <c r="A5561">
        <v>167.80802116016275</v>
      </c>
      <c r="B5561">
        <f t="shared" si="86"/>
        <v>3.4464865059316735E-5</v>
      </c>
    </row>
    <row r="5562" spans="1:2">
      <c r="A5562">
        <v>39.81201461981982</v>
      </c>
      <c r="B5562">
        <f t="shared" si="86"/>
        <v>0</v>
      </c>
    </row>
    <row r="5563" spans="1:2">
      <c r="A5563">
        <v>244.05638941942016</v>
      </c>
      <c r="B5563">
        <f t="shared" si="86"/>
        <v>1.3287449382868981E-100</v>
      </c>
    </row>
    <row r="5564" spans="1:2">
      <c r="A5564">
        <v>138.88293142343173</v>
      </c>
      <c r="B5564">
        <f t="shared" si="86"/>
        <v>2.1555812286595626E-42</v>
      </c>
    </row>
    <row r="5565" spans="1:2">
      <c r="A5565">
        <v>199.84665232157568</v>
      </c>
      <c r="B5565">
        <f t="shared" si="86"/>
        <v>4.1708889072975071E-11</v>
      </c>
    </row>
    <row r="5566" spans="1:2">
      <c r="A5566">
        <v>191.49859258475772</v>
      </c>
      <c r="B5566">
        <f t="shared" si="86"/>
        <v>8.5844349573387015E-5</v>
      </c>
    </row>
    <row r="5567" spans="1:2">
      <c r="A5567">
        <v>143.62687852524687</v>
      </c>
      <c r="B5567">
        <f t="shared" si="86"/>
        <v>1.5960581349250324E-33</v>
      </c>
    </row>
    <row r="5568" spans="1:2">
      <c r="A5568">
        <v>201.46447627637826</v>
      </c>
      <c r="B5568">
        <f t="shared" si="86"/>
        <v>1.0178645554858502E-12</v>
      </c>
    </row>
    <row r="5569" spans="1:2">
      <c r="A5569">
        <v>180.22044105207897</v>
      </c>
      <c r="B5569">
        <f t="shared" si="86"/>
        <v>0.13262223867097223</v>
      </c>
    </row>
    <row r="5570" spans="1:2">
      <c r="A5570">
        <v>174.75313188668224</v>
      </c>
      <c r="B5570">
        <f t="shared" ref="B5570:B5633" si="87">_xlfn.NORM.DIST(A5570,180,3,FALSE)</f>
        <v>2.881167958501768E-2</v>
      </c>
    </row>
    <row r="5571" spans="1:2">
      <c r="A5571">
        <v>140.5722450723988</v>
      </c>
      <c r="B5571">
        <f t="shared" si="87"/>
        <v>4.1350436347183991E-39</v>
      </c>
    </row>
    <row r="5572" spans="1:2">
      <c r="A5572">
        <v>164.81461489063804</v>
      </c>
      <c r="B5572">
        <f t="shared" si="87"/>
        <v>3.6315528295809253E-7</v>
      </c>
    </row>
    <row r="5573" spans="1:2">
      <c r="A5573">
        <v>82.061090324423276</v>
      </c>
      <c r="B5573">
        <f t="shared" si="87"/>
        <v>4.924480122362706E-233</v>
      </c>
    </row>
    <row r="5574" spans="1:2">
      <c r="A5574">
        <v>219.53838131565135</v>
      </c>
      <c r="B5574">
        <f t="shared" si="87"/>
        <v>2.5451232553858709E-39</v>
      </c>
    </row>
    <row r="5575" spans="1:2">
      <c r="A5575">
        <v>205.54356342443498</v>
      </c>
      <c r="B5575">
        <f t="shared" si="87"/>
        <v>2.4057474004223626E-17</v>
      </c>
    </row>
    <row r="5576" spans="1:2">
      <c r="A5576">
        <v>145.52874790722854</v>
      </c>
      <c r="B5576">
        <f t="shared" si="87"/>
        <v>2.8438431679526277E-30</v>
      </c>
    </row>
    <row r="5577" spans="1:2">
      <c r="A5577">
        <v>221.58856427238788</v>
      </c>
      <c r="B5577">
        <f t="shared" si="87"/>
        <v>2.4700469625050494E-43</v>
      </c>
    </row>
    <row r="5578" spans="1:2">
      <c r="A5578">
        <v>214.70694196039403</v>
      </c>
      <c r="B5578">
        <f t="shared" si="87"/>
        <v>1.1495209470781585E-30</v>
      </c>
    </row>
    <row r="5579" spans="1:2">
      <c r="A5579">
        <v>244.00490292435279</v>
      </c>
      <c r="B5579">
        <f t="shared" si="87"/>
        <v>1.9165684984944373E-100</v>
      </c>
    </row>
    <row r="5580" spans="1:2">
      <c r="A5580">
        <v>185.29394810655504</v>
      </c>
      <c r="B5580">
        <f t="shared" si="87"/>
        <v>2.8028189164602438E-2</v>
      </c>
    </row>
    <row r="5581" spans="1:2">
      <c r="A5581">
        <v>174.16834270959953</v>
      </c>
      <c r="B5581">
        <f t="shared" si="87"/>
        <v>2.0102788291309851E-2</v>
      </c>
    </row>
    <row r="5582" spans="1:2">
      <c r="A5582">
        <v>169.98147020756733</v>
      </c>
      <c r="B5582">
        <f t="shared" si="87"/>
        <v>5.0360712343663395E-4</v>
      </c>
    </row>
    <row r="5583" spans="1:2">
      <c r="A5583">
        <v>118.55492675720598</v>
      </c>
      <c r="B5583">
        <f t="shared" si="87"/>
        <v>1.0729833713968064E-92</v>
      </c>
    </row>
    <row r="5584" spans="1:2">
      <c r="A5584">
        <v>193.50088382423564</v>
      </c>
      <c r="B5584">
        <f t="shared" si="87"/>
        <v>5.3208547425502035E-6</v>
      </c>
    </row>
    <row r="5585" spans="1:2">
      <c r="A5585">
        <v>240.31550128682284</v>
      </c>
      <c r="B5585">
        <f t="shared" si="87"/>
        <v>2.2336800756822757E-89</v>
      </c>
    </row>
    <row r="5586" spans="1:2">
      <c r="A5586">
        <v>273.22163350589108</v>
      </c>
      <c r="B5586">
        <f t="shared" si="87"/>
        <v>2.8149990901845756E-211</v>
      </c>
    </row>
    <row r="5587" spans="1:2">
      <c r="A5587">
        <v>290.69503671023995</v>
      </c>
      <c r="B5587">
        <f t="shared" si="87"/>
        <v>3.0230579727507574E-297</v>
      </c>
    </row>
    <row r="5588" spans="1:2">
      <c r="A5588">
        <v>186.02415184403071</v>
      </c>
      <c r="B5588">
        <f t="shared" si="87"/>
        <v>1.7708961688931792E-2</v>
      </c>
    </row>
    <row r="5589" spans="1:2">
      <c r="A5589">
        <v>136.10550172386866</v>
      </c>
      <c r="B5589">
        <f t="shared" si="87"/>
        <v>4.3325051202744097E-48</v>
      </c>
    </row>
    <row r="5590" spans="1:2">
      <c r="A5590">
        <v>133.99994759281981</v>
      </c>
      <c r="B5590">
        <f t="shared" si="87"/>
        <v>1.174744408423794E-52</v>
      </c>
    </row>
    <row r="5591" spans="1:2">
      <c r="A5591">
        <v>120.53193859144812</v>
      </c>
      <c r="B5591">
        <f t="shared" si="87"/>
        <v>6.2832641785102604E-87</v>
      </c>
    </row>
    <row r="5592" spans="1:2">
      <c r="A5592">
        <v>299.88560800091363</v>
      </c>
      <c r="B5592">
        <f t="shared" si="87"/>
        <v>0</v>
      </c>
    </row>
    <row r="5593" spans="1:2">
      <c r="A5593">
        <v>198.21949354052776</v>
      </c>
      <c r="B5593">
        <f t="shared" si="87"/>
        <v>1.3021951417338948E-9</v>
      </c>
    </row>
    <row r="5594" spans="1:2">
      <c r="A5594">
        <v>181.05153048934881</v>
      </c>
      <c r="B5594">
        <f t="shared" si="87"/>
        <v>0.12505776741708141</v>
      </c>
    </row>
    <row r="5595" spans="1:2">
      <c r="A5595">
        <v>139.0931679449568</v>
      </c>
      <c r="B5595">
        <f t="shared" si="87"/>
        <v>5.6186066562780603E-42</v>
      </c>
    </row>
    <row r="5596" spans="1:2">
      <c r="A5596">
        <v>168.25713646510849</v>
      </c>
      <c r="B5596">
        <f t="shared" si="87"/>
        <v>6.2623153220404775E-5</v>
      </c>
    </row>
    <row r="5597" spans="1:2">
      <c r="A5597">
        <v>205.85804850241402</v>
      </c>
      <c r="B5597">
        <f t="shared" si="87"/>
        <v>9.8000544669110743E-18</v>
      </c>
    </row>
    <row r="5598" spans="1:2">
      <c r="A5598">
        <v>154.67734146994189</v>
      </c>
      <c r="B5598">
        <f t="shared" si="87"/>
        <v>4.4911825226002379E-17</v>
      </c>
    </row>
    <row r="5599" spans="1:2">
      <c r="A5599">
        <v>143.14726558921393</v>
      </c>
      <c r="B5599">
        <f t="shared" si="87"/>
        <v>2.2682466736759982E-34</v>
      </c>
    </row>
    <row r="5600" spans="1:2">
      <c r="A5600">
        <v>110.33436567202443</v>
      </c>
      <c r="B5600">
        <f t="shared" si="87"/>
        <v>1.061495421850833E-118</v>
      </c>
    </row>
    <row r="5601" spans="1:2">
      <c r="A5601">
        <v>155.96682305811555</v>
      </c>
      <c r="B5601">
        <f t="shared" si="87"/>
        <v>1.5414022860900868E-15</v>
      </c>
    </row>
    <row r="5602" spans="1:2">
      <c r="A5602">
        <v>217.08616304720636</v>
      </c>
      <c r="B5602">
        <f t="shared" si="87"/>
        <v>8.6948732317137251E-35</v>
      </c>
    </row>
    <row r="5603" spans="1:2">
      <c r="A5603">
        <v>280.04289833887015</v>
      </c>
      <c r="B5603">
        <f t="shared" si="87"/>
        <v>4.3855751197195741E-243</v>
      </c>
    </row>
    <row r="5604" spans="1:2">
      <c r="A5604">
        <v>141.40333450966864</v>
      </c>
      <c r="B5604">
        <f t="shared" si="87"/>
        <v>1.5171639764355862E-37</v>
      </c>
    </row>
    <row r="5605" spans="1:2">
      <c r="A5605">
        <v>215.60244749678532</v>
      </c>
      <c r="B5605">
        <f t="shared" si="87"/>
        <v>3.4785019353291472E-32</v>
      </c>
    </row>
    <row r="5606" spans="1:2">
      <c r="A5606">
        <v>112.19205407513073</v>
      </c>
      <c r="B5606">
        <f t="shared" si="87"/>
        <v>1.5405150138980953E-112</v>
      </c>
    </row>
    <row r="5607" spans="1:2">
      <c r="A5607">
        <v>174.78055656254583</v>
      </c>
      <c r="B5607">
        <f t="shared" si="87"/>
        <v>2.9274804932342153E-2</v>
      </c>
    </row>
    <row r="5608" spans="1:2">
      <c r="A5608">
        <v>143.43542761678691</v>
      </c>
      <c r="B5608">
        <f t="shared" si="87"/>
        <v>7.3473883204078804E-34</v>
      </c>
    </row>
    <row r="5609" spans="1:2">
      <c r="A5609">
        <v>221.19267487112666</v>
      </c>
      <c r="B5609">
        <f t="shared" si="87"/>
        <v>1.5255129175053135E-42</v>
      </c>
    </row>
    <row r="5610" spans="1:2">
      <c r="A5610">
        <v>166.61223571616574</v>
      </c>
      <c r="B5610">
        <f t="shared" si="87"/>
        <v>6.3004022779872681E-6</v>
      </c>
    </row>
    <row r="5611" spans="1:2">
      <c r="A5611">
        <v>180.13068756743451</v>
      </c>
      <c r="B5611">
        <f t="shared" si="87"/>
        <v>0.13285464162377122</v>
      </c>
    </row>
    <row r="5612" spans="1:2">
      <c r="A5612">
        <v>213.80737780389609</v>
      </c>
      <c r="B5612">
        <f t="shared" si="87"/>
        <v>3.5283036733625782E-29</v>
      </c>
    </row>
    <row r="5613" spans="1:2">
      <c r="A5613">
        <v>233.0389752384508</v>
      </c>
      <c r="B5613">
        <f t="shared" si="87"/>
        <v>1.7783034605833389E-69</v>
      </c>
    </row>
    <row r="5614" spans="1:2">
      <c r="A5614">
        <v>272.44469765690155</v>
      </c>
      <c r="B5614">
        <f t="shared" si="87"/>
        <v>8.5091459856478916E-208</v>
      </c>
    </row>
    <row r="5615" spans="1:2">
      <c r="A5615">
        <v>304.87562344176695</v>
      </c>
      <c r="B5615">
        <f t="shared" si="87"/>
        <v>0</v>
      </c>
    </row>
    <row r="5616" spans="1:2">
      <c r="A5616">
        <v>158.49290821250179</v>
      </c>
      <c r="B5616">
        <f t="shared" si="87"/>
        <v>9.1940408919949531E-13</v>
      </c>
    </row>
    <row r="5617" spans="1:2">
      <c r="A5617">
        <v>247.8363562656159</v>
      </c>
      <c r="B5617">
        <f t="shared" si="87"/>
        <v>1.2436147920933972E-112</v>
      </c>
    </row>
    <row r="5618" spans="1:2">
      <c r="A5618">
        <v>142.5470536557259</v>
      </c>
      <c r="B5618">
        <f t="shared" si="87"/>
        <v>1.903817972637238E-35</v>
      </c>
    </row>
    <row r="5619" spans="1:2">
      <c r="A5619">
        <v>116.46392567825387</v>
      </c>
      <c r="B5619">
        <f t="shared" si="87"/>
        <v>5.3115718948699567E-99</v>
      </c>
    </row>
    <row r="5620" spans="1:2">
      <c r="A5620">
        <v>189.35117668632302</v>
      </c>
      <c r="B5620">
        <f t="shared" si="87"/>
        <v>1.0326996350337478E-3</v>
      </c>
    </row>
    <row r="5621" spans="1:2">
      <c r="A5621">
        <v>183.2931643545453</v>
      </c>
      <c r="B5621">
        <f t="shared" si="87"/>
        <v>7.2799440122724185E-2</v>
      </c>
    </row>
    <row r="5622" spans="1:2">
      <c r="A5622">
        <v>142.5572581862798</v>
      </c>
      <c r="B5622">
        <f t="shared" si="87"/>
        <v>1.9863942692237961E-35</v>
      </c>
    </row>
    <row r="5623" spans="1:2">
      <c r="A5623">
        <v>100.00622114574071</v>
      </c>
      <c r="B5623">
        <f t="shared" si="87"/>
        <v>5.3949592896778319E-156</v>
      </c>
    </row>
    <row r="5624" spans="1:2">
      <c r="A5624">
        <v>157.67990862485021</v>
      </c>
      <c r="B5624">
        <f t="shared" si="87"/>
        <v>1.2700150822844169E-13</v>
      </c>
    </row>
    <row r="5625" spans="1:2">
      <c r="A5625">
        <v>320.88374882703647</v>
      </c>
      <c r="B5625">
        <f t="shared" si="87"/>
        <v>0</v>
      </c>
    </row>
    <row r="5626" spans="1:2">
      <c r="A5626">
        <v>226.02939043252263</v>
      </c>
      <c r="B5626">
        <f t="shared" si="87"/>
        <v>1.0111140100692474E-52</v>
      </c>
    </row>
    <row r="5627" spans="1:2">
      <c r="A5627">
        <v>192.40088181475585</v>
      </c>
      <c r="B5627">
        <f t="shared" si="87"/>
        <v>2.5907241543366019E-5</v>
      </c>
    </row>
    <row r="5628" spans="1:2">
      <c r="A5628">
        <v>272.60657861887012</v>
      </c>
      <c r="B5628">
        <f t="shared" si="87"/>
        <v>1.6110785835894684E-208</v>
      </c>
    </row>
    <row r="5629" spans="1:2">
      <c r="A5629">
        <v>276.47548722568899</v>
      </c>
      <c r="B5629">
        <f t="shared" si="87"/>
        <v>3.6047629187071215E-226</v>
      </c>
    </row>
    <row r="5630" spans="1:2">
      <c r="A5630">
        <v>168.06875851187215</v>
      </c>
      <c r="B5630">
        <f t="shared" si="87"/>
        <v>4.8880331663013899E-5</v>
      </c>
    </row>
    <row r="5631" spans="1:2">
      <c r="A5631">
        <v>235.1619814359583</v>
      </c>
      <c r="B5631">
        <f t="shared" si="87"/>
        <v>5.1009733689698858E-75</v>
      </c>
    </row>
    <row r="5632" spans="1:2">
      <c r="A5632">
        <v>159.63888858976134</v>
      </c>
      <c r="B5632">
        <f t="shared" si="87"/>
        <v>1.3217394751345064E-11</v>
      </c>
    </row>
    <row r="5633" spans="1:2">
      <c r="A5633">
        <v>175.60741343884729</v>
      </c>
      <c r="B5633">
        <f t="shared" si="87"/>
        <v>4.5525390175462227E-2</v>
      </c>
    </row>
    <row r="5634" spans="1:2">
      <c r="A5634">
        <v>189.05373781279195</v>
      </c>
      <c r="B5634">
        <f t="shared" ref="B5634:B5697" si="88">_xlfn.NORM.DIST(A5634,180,3,FALSE)</f>
        <v>1.3997675870940818E-3</v>
      </c>
    </row>
    <row r="5635" spans="1:2">
      <c r="A5635">
        <v>219.67544671468204</v>
      </c>
      <c r="B5635">
        <f t="shared" si="88"/>
        <v>1.3923403364234003E-39</v>
      </c>
    </row>
    <row r="5636" spans="1:2">
      <c r="A5636">
        <v>151.69355992809869</v>
      </c>
      <c r="B5636">
        <f t="shared" si="88"/>
        <v>6.187892063349492E-21</v>
      </c>
    </row>
    <row r="5637" spans="1:2">
      <c r="A5637">
        <v>204.83829121047165</v>
      </c>
      <c r="B5637">
        <f t="shared" si="88"/>
        <v>1.7320865203583289E-16</v>
      </c>
    </row>
    <row r="5638" spans="1:2">
      <c r="A5638">
        <v>136.53333826339804</v>
      </c>
      <c r="B5638">
        <f t="shared" si="88"/>
        <v>3.4556885973498532E-47</v>
      </c>
    </row>
    <row r="5639" spans="1:2">
      <c r="A5639">
        <v>201.91712837884552</v>
      </c>
      <c r="B5639">
        <f t="shared" si="88"/>
        <v>3.4190407623724396E-13</v>
      </c>
    </row>
    <row r="5640" spans="1:2">
      <c r="A5640">
        <v>172.08551685114799</v>
      </c>
      <c r="B5640">
        <f t="shared" si="88"/>
        <v>4.0970106386346884E-3</v>
      </c>
    </row>
    <row r="5641" spans="1:2">
      <c r="A5641">
        <v>185.78063463763101</v>
      </c>
      <c r="B5641">
        <f t="shared" si="88"/>
        <v>2.0775504701101961E-2</v>
      </c>
    </row>
    <row r="5642" spans="1:2">
      <c r="A5642">
        <v>188.85567715158686</v>
      </c>
      <c r="B5642">
        <f t="shared" si="88"/>
        <v>1.7046675973405668E-3</v>
      </c>
    </row>
    <row r="5643" spans="1:2">
      <c r="A5643">
        <v>121.72447713935981</v>
      </c>
      <c r="B5643">
        <f t="shared" si="88"/>
        <v>1.534667674341806E-83</v>
      </c>
    </row>
    <row r="5644" spans="1:2">
      <c r="A5644">
        <v>108.78501643644995</v>
      </c>
      <c r="B5644">
        <f t="shared" si="88"/>
        <v>5.7482533596668031E-124</v>
      </c>
    </row>
    <row r="5645" spans="1:2">
      <c r="A5645">
        <v>151.57968664396321</v>
      </c>
      <c r="B5645">
        <f t="shared" si="88"/>
        <v>4.3220265220804146E-21</v>
      </c>
    </row>
    <row r="5646" spans="1:2">
      <c r="A5646">
        <v>111.10967807297129</v>
      </c>
      <c r="B5646">
        <f t="shared" si="88"/>
        <v>4.1475462662474022E-116</v>
      </c>
    </row>
    <row r="5647" spans="1:2">
      <c r="A5647">
        <v>69.304963289760053</v>
      </c>
      <c r="B5647">
        <f t="shared" si="88"/>
        <v>3.0230579727507574E-297</v>
      </c>
    </row>
    <row r="5648" spans="1:2">
      <c r="A5648">
        <v>289.45333087875042</v>
      </c>
      <c r="B5648">
        <f t="shared" si="88"/>
        <v>1.1910232217667981E-290</v>
      </c>
    </row>
    <row r="5649" spans="1:2">
      <c r="A5649">
        <v>127.63313225121237</v>
      </c>
      <c r="B5649">
        <f t="shared" si="88"/>
        <v>9.1052905425328269E-68</v>
      </c>
    </row>
    <row r="5650" spans="1:2">
      <c r="A5650">
        <v>267.08778295840602</v>
      </c>
      <c r="B5650">
        <f t="shared" si="88"/>
        <v>1.3622116449892921E-184</v>
      </c>
    </row>
    <row r="5651" spans="1:2">
      <c r="A5651">
        <v>181.92193056136603</v>
      </c>
      <c r="B5651">
        <f t="shared" si="88"/>
        <v>0.10830944882383504</v>
      </c>
    </row>
    <row r="5652" spans="1:2">
      <c r="A5652">
        <v>212.62573954998516</v>
      </c>
      <c r="B5652">
        <f t="shared" si="88"/>
        <v>2.7642056049664017E-27</v>
      </c>
    </row>
    <row r="5653" spans="1:2">
      <c r="A5653">
        <v>170.98980538292381</v>
      </c>
      <c r="B5653">
        <f t="shared" si="88"/>
        <v>1.4622905352887634E-3</v>
      </c>
    </row>
    <row r="5654" spans="1:2">
      <c r="A5654">
        <v>189.97875531538739</v>
      </c>
      <c r="B5654">
        <f t="shared" si="88"/>
        <v>5.2635943264855479E-4</v>
      </c>
    </row>
    <row r="5655" spans="1:2">
      <c r="A5655">
        <v>94.844120212364942</v>
      </c>
      <c r="B5655">
        <f t="shared" si="88"/>
        <v>1.4549750383999766E-176</v>
      </c>
    </row>
    <row r="5656" spans="1:2">
      <c r="A5656">
        <v>202.68559910589829</v>
      </c>
      <c r="B5656">
        <f t="shared" si="88"/>
        <v>5.0922969273476374E-14</v>
      </c>
    </row>
    <row r="5657" spans="1:2">
      <c r="A5657">
        <v>239.39106358709978</v>
      </c>
      <c r="B5657">
        <f t="shared" si="88"/>
        <v>1.0447138959163861E-86</v>
      </c>
    </row>
    <row r="5658" spans="1:2">
      <c r="A5658">
        <v>283.89881936134771</v>
      </c>
      <c r="B5658">
        <f t="shared" si="88"/>
        <v>4.6621857981823293E-262</v>
      </c>
    </row>
    <row r="5659" spans="1:2">
      <c r="A5659">
        <v>126.43560739859822</v>
      </c>
      <c r="B5659">
        <f t="shared" si="88"/>
        <v>7.9176408913288333E-71</v>
      </c>
    </row>
    <row r="5660" spans="1:2">
      <c r="A5660">
        <v>230.36492439103313</v>
      </c>
      <c r="B5660">
        <f t="shared" si="88"/>
        <v>8.3450211958659904E-63</v>
      </c>
    </row>
    <row r="5661" spans="1:2">
      <c r="A5661">
        <v>233.77486104407581</v>
      </c>
      <c r="B5661">
        <f t="shared" si="88"/>
        <v>2.2569369029337761E-71</v>
      </c>
    </row>
    <row r="5662" spans="1:2">
      <c r="A5662">
        <v>69.99376910214778</v>
      </c>
      <c r="B5662">
        <f t="shared" si="88"/>
        <v>1.407058884098426E-293</v>
      </c>
    </row>
    <row r="5663" spans="1:2">
      <c r="A5663">
        <v>272.20349966199137</v>
      </c>
      <c r="B5663">
        <f t="shared" si="88"/>
        <v>1.0102892467181679E-206</v>
      </c>
    </row>
    <row r="5664" spans="1:2">
      <c r="A5664">
        <v>124.26737657704507</v>
      </c>
      <c r="B5664">
        <f t="shared" si="88"/>
        <v>1.5164905598676814E-76</v>
      </c>
    </row>
    <row r="5665" spans="1:2">
      <c r="A5665">
        <v>114.63464761589421</v>
      </c>
      <c r="B5665">
        <f t="shared" si="88"/>
        <v>1.0865470597462079E-104</v>
      </c>
    </row>
    <row r="5666" spans="1:2">
      <c r="A5666">
        <v>199.46427232724091</v>
      </c>
      <c r="B5666">
        <f t="shared" si="88"/>
        <v>9.6140372487797014E-11</v>
      </c>
    </row>
    <row r="5667" spans="1:2">
      <c r="A5667">
        <v>187.28719442122383</v>
      </c>
      <c r="B5667">
        <f t="shared" si="88"/>
        <v>6.9589356487713217E-3</v>
      </c>
    </row>
    <row r="5668" spans="1:2">
      <c r="A5668">
        <v>106.88477050251095</v>
      </c>
      <c r="B5668">
        <f t="shared" si="88"/>
        <v>1.3876043857342391E-130</v>
      </c>
    </row>
    <row r="5669" spans="1:2">
      <c r="A5669">
        <v>189.10928292796598</v>
      </c>
      <c r="B5669">
        <f t="shared" si="88"/>
        <v>1.323471280207617E-3</v>
      </c>
    </row>
    <row r="5670" spans="1:2">
      <c r="A5670">
        <v>108.70210462569958</v>
      </c>
      <c r="B5670">
        <f t="shared" si="88"/>
        <v>2.9815746099649052E-124</v>
      </c>
    </row>
    <row r="5671" spans="1:2">
      <c r="A5671">
        <v>194.12411393175717</v>
      </c>
      <c r="B5671">
        <f t="shared" si="88"/>
        <v>2.0444911629613375E-6</v>
      </c>
    </row>
    <row r="5672" spans="1:2">
      <c r="A5672">
        <v>139.92727235716302</v>
      </c>
      <c r="B5672">
        <f t="shared" si="88"/>
        <v>2.3951268411589338E-40</v>
      </c>
    </row>
    <row r="5673" spans="1:2">
      <c r="A5673">
        <v>140.98123801857582</v>
      </c>
      <c r="B5673">
        <f t="shared" si="88"/>
        <v>2.4580325073462451E-38</v>
      </c>
    </row>
    <row r="5674" spans="1:2">
      <c r="A5674">
        <v>78.642108746571466</v>
      </c>
      <c r="B5674">
        <f t="shared" si="88"/>
        <v>1.7868674107666636E-249</v>
      </c>
    </row>
    <row r="5675" spans="1:2">
      <c r="A5675">
        <v>215.9467344424047</v>
      </c>
      <c r="B5675">
        <f t="shared" si="88"/>
        <v>8.8521631598907305E-33</v>
      </c>
    </row>
    <row r="5676" spans="1:2">
      <c r="A5676">
        <v>229.41439556205296</v>
      </c>
      <c r="B5676">
        <f t="shared" si="88"/>
        <v>1.6208845985670241E-60</v>
      </c>
    </row>
    <row r="5677" spans="1:2">
      <c r="A5677">
        <v>128.44601587828947</v>
      </c>
      <c r="B5677">
        <f t="shared" si="88"/>
        <v>9.9420381793031E-66</v>
      </c>
    </row>
    <row r="5678" spans="1:2">
      <c r="A5678">
        <v>239.51421371719334</v>
      </c>
      <c r="B5678">
        <f t="shared" si="88"/>
        <v>4.6312046855195557E-87</v>
      </c>
    </row>
    <row r="5679" spans="1:2">
      <c r="A5679">
        <v>131.75796584589989</v>
      </c>
      <c r="B5679">
        <f t="shared" si="88"/>
        <v>9.3772006089104645E-58</v>
      </c>
    </row>
    <row r="5680" spans="1:2">
      <c r="A5680">
        <v>227.1426119474927</v>
      </c>
      <c r="B5680">
        <f t="shared" si="88"/>
        <v>3.1788703283732818E-55</v>
      </c>
    </row>
    <row r="5681" spans="1:2">
      <c r="A5681">
        <v>88.604513620957732</v>
      </c>
      <c r="B5681">
        <f t="shared" si="88"/>
        <v>3.8350073968882234E-203</v>
      </c>
    </row>
    <row r="5682" spans="1:2">
      <c r="A5682">
        <v>120.37771102739498</v>
      </c>
      <c r="B5682">
        <f t="shared" si="88"/>
        <v>2.2648304888758005E-87</v>
      </c>
    </row>
    <row r="5683" spans="1:2">
      <c r="A5683">
        <v>182.39441192206868</v>
      </c>
      <c r="B5683">
        <f t="shared" si="88"/>
        <v>9.6707685436664567E-2</v>
      </c>
    </row>
    <row r="5684" spans="1:2">
      <c r="A5684">
        <v>163.29466166069324</v>
      </c>
      <c r="B5684">
        <f t="shared" si="88"/>
        <v>2.4579652285764803E-8</v>
      </c>
    </row>
    <row r="5685" spans="1:2">
      <c r="A5685">
        <v>132.89924981989316</v>
      </c>
      <c r="B5685">
        <f t="shared" si="88"/>
        <v>3.9578593818633674E-55</v>
      </c>
    </row>
    <row r="5686" spans="1:2">
      <c r="A5686">
        <v>200.99222683682456</v>
      </c>
      <c r="B5686">
        <f t="shared" si="88"/>
        <v>3.1006269036102642E-12</v>
      </c>
    </row>
    <row r="5687" spans="1:2">
      <c r="A5687">
        <v>80.746561252162792</v>
      </c>
      <c r="B5687">
        <f t="shared" si="88"/>
        <v>2.7425599637409137E-239</v>
      </c>
    </row>
    <row r="5688" spans="1:2">
      <c r="A5688">
        <v>173.99550347334298</v>
      </c>
      <c r="B5688">
        <f t="shared" si="88"/>
        <v>1.7943100170249644E-2</v>
      </c>
    </row>
    <row r="5689" spans="1:2">
      <c r="A5689">
        <v>139.36173263544333</v>
      </c>
      <c r="B5689">
        <f t="shared" si="88"/>
        <v>1.8968085186386494E-41</v>
      </c>
    </row>
    <row r="5690" spans="1:2">
      <c r="A5690">
        <v>174.0072734716523</v>
      </c>
      <c r="B5690">
        <f t="shared" si="88"/>
        <v>1.8084414665472587E-2</v>
      </c>
    </row>
    <row r="5691" spans="1:2">
      <c r="A5691">
        <v>213.06731741758995</v>
      </c>
      <c r="B5691">
        <f t="shared" si="88"/>
        <v>5.5165325038388594E-28</v>
      </c>
    </row>
    <row r="5692" spans="1:2">
      <c r="A5692">
        <v>198.75279622254311</v>
      </c>
      <c r="B5692">
        <f t="shared" si="88"/>
        <v>4.3545627788627331E-10</v>
      </c>
    </row>
    <row r="5693" spans="1:2">
      <c r="A5693">
        <v>214.04103836146533</v>
      </c>
      <c r="B5693">
        <f t="shared" si="88"/>
        <v>1.4623829738234495E-29</v>
      </c>
    </row>
    <row r="5694" spans="1:2">
      <c r="A5694">
        <v>131.9467496611469</v>
      </c>
      <c r="B5694">
        <f t="shared" si="88"/>
        <v>2.5744608622653324E-57</v>
      </c>
    </row>
    <row r="5695" spans="1:2">
      <c r="A5695">
        <v>203.88068878644845</v>
      </c>
      <c r="B5695">
        <f t="shared" si="88"/>
        <v>2.3131216285750507E-15</v>
      </c>
    </row>
    <row r="5696" spans="1:2">
      <c r="A5696">
        <v>155.70498408094863</v>
      </c>
      <c r="B5696">
        <f t="shared" si="88"/>
        <v>7.631361765490982E-16</v>
      </c>
    </row>
    <row r="5697" spans="1:2">
      <c r="A5697">
        <v>248.5132181388326</v>
      </c>
      <c r="B5697">
        <f t="shared" si="88"/>
        <v>7.3784595733583277E-115</v>
      </c>
    </row>
    <row r="5698" spans="1:2">
      <c r="A5698">
        <v>134.25135011828388</v>
      </c>
      <c r="B5698">
        <f t="shared" ref="B5698:B5761" si="89">_xlfn.NORM.DIST(A5698,180,3,FALSE)</f>
        <v>4.2312058096811172E-52</v>
      </c>
    </row>
    <row r="5699" spans="1:2">
      <c r="A5699">
        <v>335.75453289784491</v>
      </c>
      <c r="B5699">
        <f t="shared" si="89"/>
        <v>0</v>
      </c>
    </row>
    <row r="5700" spans="1:2">
      <c r="A5700">
        <v>212.54433522670297</v>
      </c>
      <c r="B5700">
        <f t="shared" si="89"/>
        <v>3.7116722004841771E-27</v>
      </c>
    </row>
    <row r="5701" spans="1:2">
      <c r="A5701">
        <v>136.3141727776383</v>
      </c>
      <c r="B5701">
        <f t="shared" si="89"/>
        <v>1.1958595432110784E-47</v>
      </c>
    </row>
    <row r="5702" spans="1:2">
      <c r="A5702">
        <v>197.5763761944836</v>
      </c>
      <c r="B5702">
        <f t="shared" si="89"/>
        <v>4.6785713003911562E-9</v>
      </c>
    </row>
    <row r="5703" spans="1:2">
      <c r="A5703">
        <v>236.25293852062896</v>
      </c>
      <c r="B5703">
        <f t="shared" si="89"/>
        <v>5.9564233865460622E-78</v>
      </c>
    </row>
    <row r="5704" spans="1:2">
      <c r="A5704">
        <v>110.83670688065467</v>
      </c>
      <c r="B5704">
        <f t="shared" si="89"/>
        <v>5.1115862378097847E-117</v>
      </c>
    </row>
    <row r="5705" spans="1:2">
      <c r="A5705">
        <v>182.2928884391149</v>
      </c>
      <c r="B5705">
        <f t="shared" si="89"/>
        <v>9.9298469439226711E-2</v>
      </c>
    </row>
    <row r="5706" spans="1:2">
      <c r="A5706">
        <v>251.8092815077398</v>
      </c>
      <c r="B5706">
        <f t="shared" si="89"/>
        <v>5.113571486154268E-126</v>
      </c>
    </row>
    <row r="5707" spans="1:2">
      <c r="A5707">
        <v>131.05767993663903</v>
      </c>
      <c r="B5707">
        <f t="shared" si="89"/>
        <v>2.1381290149280765E-59</v>
      </c>
    </row>
    <row r="5708" spans="1:2">
      <c r="A5708">
        <v>262.47649475379148</v>
      </c>
      <c r="B5708">
        <f t="shared" si="89"/>
        <v>9.994237508959268E-166</v>
      </c>
    </row>
    <row r="5709" spans="1:2">
      <c r="A5709">
        <v>237.95431206934154</v>
      </c>
      <c r="B5709">
        <f t="shared" si="89"/>
        <v>1.2212260091951316E-82</v>
      </c>
    </row>
    <row r="5710" spans="1:2">
      <c r="A5710">
        <v>157.18939539481653</v>
      </c>
      <c r="B5710">
        <f t="shared" si="89"/>
        <v>3.7127365994824842E-14</v>
      </c>
    </row>
    <row r="5711" spans="1:2">
      <c r="A5711">
        <v>212.32470589864533</v>
      </c>
      <c r="B5711">
        <f t="shared" si="89"/>
        <v>8.1906273807175605E-27</v>
      </c>
    </row>
    <row r="5712" spans="1:2">
      <c r="A5712">
        <v>150.77874695605715</v>
      </c>
      <c r="B5712">
        <f t="shared" si="89"/>
        <v>3.3249442956059188E-22</v>
      </c>
    </row>
    <row r="5713" spans="1:2">
      <c r="A5713">
        <v>181.99608734874346</v>
      </c>
      <c r="B5713">
        <f t="shared" si="89"/>
        <v>0.10657520247156541</v>
      </c>
    </row>
    <row r="5714" spans="1:2">
      <c r="A5714">
        <v>118.39339367696084</v>
      </c>
      <c r="B5714">
        <f t="shared" si="89"/>
        <v>3.556421711024189E-93</v>
      </c>
    </row>
    <row r="5715" spans="1:2">
      <c r="A5715">
        <v>138.25894757217611</v>
      </c>
      <c r="B5715">
        <f t="shared" si="89"/>
        <v>1.2193341935007221E-43</v>
      </c>
    </row>
    <row r="5716" spans="1:2">
      <c r="A5716">
        <v>174.09372207992419</v>
      </c>
      <c r="B5716">
        <f t="shared" si="89"/>
        <v>1.9147991991083278E-2</v>
      </c>
    </row>
    <row r="5717" spans="1:2">
      <c r="A5717">
        <v>105.3812256938545</v>
      </c>
      <c r="B5717">
        <f t="shared" si="89"/>
        <v>6.0667834197018681E-136</v>
      </c>
    </row>
    <row r="5718" spans="1:2">
      <c r="A5718">
        <v>227.04103048425168</v>
      </c>
      <c r="B5718">
        <f t="shared" si="89"/>
        <v>5.408886429649007E-55</v>
      </c>
    </row>
    <row r="5719" spans="1:2">
      <c r="A5719">
        <v>139.12552094523562</v>
      </c>
      <c r="B5719">
        <f t="shared" si="89"/>
        <v>6.5082885649688432E-42</v>
      </c>
    </row>
    <row r="5720" spans="1:2">
      <c r="A5720">
        <v>148.87780525867129</v>
      </c>
      <c r="B5720">
        <f t="shared" si="89"/>
        <v>5.6772393539974654E-25</v>
      </c>
    </row>
    <row r="5721" spans="1:2">
      <c r="A5721">
        <v>175.3841893329809</v>
      </c>
      <c r="B5721">
        <f t="shared" si="89"/>
        <v>4.0713266857374419E-2</v>
      </c>
    </row>
    <row r="5722" spans="1:2">
      <c r="A5722">
        <v>115.29446328466292</v>
      </c>
      <c r="B5722">
        <f t="shared" si="89"/>
        <v>1.278603636571913E-102</v>
      </c>
    </row>
    <row r="5723" spans="1:2">
      <c r="A5723">
        <v>90.702704255527351</v>
      </c>
      <c r="B5723">
        <f t="shared" si="89"/>
        <v>5.3847280867232878E-194</v>
      </c>
    </row>
    <row r="5724" spans="1:2">
      <c r="A5724">
        <v>199.99827077270311</v>
      </c>
      <c r="B5724">
        <f t="shared" si="89"/>
        <v>2.9817355789964708E-11</v>
      </c>
    </row>
    <row r="5725" spans="1:2">
      <c r="A5725">
        <v>110.45310930028791</v>
      </c>
      <c r="B5725">
        <f t="shared" si="89"/>
        <v>2.659253312430138E-118</v>
      </c>
    </row>
    <row r="5726" spans="1:2">
      <c r="A5726">
        <v>227.79836899615475</v>
      </c>
      <c r="B5726">
        <f t="shared" si="89"/>
        <v>1.0003211766617513E-56</v>
      </c>
    </row>
    <row r="5727" spans="1:2">
      <c r="A5727">
        <v>169.73076344555011</v>
      </c>
      <c r="B5727">
        <f t="shared" si="89"/>
        <v>3.7964071717598119E-4</v>
      </c>
    </row>
    <row r="5728" spans="1:2">
      <c r="A5728">
        <v>243.60391125781462</v>
      </c>
      <c r="B5728">
        <f t="shared" si="89"/>
        <v>3.2894914535121821E-99</v>
      </c>
    </row>
    <row r="5729" spans="1:2">
      <c r="A5729">
        <v>119.28223148031975</v>
      </c>
      <c r="B5729">
        <f t="shared" si="89"/>
        <v>1.4938584324771643E-90</v>
      </c>
    </row>
    <row r="5730" spans="1:2">
      <c r="A5730">
        <v>217.53991677513113</v>
      </c>
      <c r="B5730">
        <f t="shared" si="89"/>
        <v>1.3251411964957267E-35</v>
      </c>
    </row>
    <row r="5731" spans="1:2">
      <c r="A5731">
        <v>191.29061729443492</v>
      </c>
      <c r="B5731">
        <f t="shared" si="89"/>
        <v>1.1170332406088404E-4</v>
      </c>
    </row>
    <row r="5732" spans="1:2">
      <c r="A5732">
        <v>110.8564201783156</v>
      </c>
      <c r="B5732">
        <f t="shared" si="89"/>
        <v>5.9475605183008743E-117</v>
      </c>
    </row>
    <row r="5733" spans="1:2">
      <c r="A5733">
        <v>164.34091594390338</v>
      </c>
      <c r="B5733">
        <f t="shared" si="89"/>
        <v>1.6127463365436695E-7</v>
      </c>
    </row>
    <row r="5734" spans="1:2">
      <c r="A5734">
        <v>200.39491391769843</v>
      </c>
      <c r="B5734">
        <f t="shared" si="89"/>
        <v>1.2243526032490957E-11</v>
      </c>
    </row>
    <row r="5735" spans="1:2">
      <c r="A5735">
        <v>152.17015788919525</v>
      </c>
      <c r="B5735">
        <f t="shared" si="89"/>
        <v>2.7356444610760956E-20</v>
      </c>
    </row>
    <row r="5736" spans="1:2">
      <c r="A5736">
        <v>210.79379439441254</v>
      </c>
      <c r="B5736">
        <f t="shared" si="89"/>
        <v>1.7568176337117035E-24</v>
      </c>
    </row>
    <row r="5737" spans="1:2">
      <c r="A5737">
        <v>201.08140051859664</v>
      </c>
      <c r="B5737">
        <f t="shared" si="89"/>
        <v>2.5172515135491236E-12</v>
      </c>
    </row>
    <row r="5738" spans="1:2">
      <c r="A5738">
        <v>227.96210532731493</v>
      </c>
      <c r="B5738">
        <f t="shared" si="89"/>
        <v>4.1863306971320738E-57</v>
      </c>
    </row>
    <row r="5739" spans="1:2">
      <c r="A5739">
        <v>246.52646561633446</v>
      </c>
      <c r="B5739">
        <f t="shared" si="89"/>
        <v>2.1934886226068727E-108</v>
      </c>
    </row>
    <row r="5740" spans="1:2">
      <c r="A5740">
        <v>76.563167567364872</v>
      </c>
      <c r="B5740">
        <f t="shared" si="89"/>
        <v>9.5427213991255842E-260</v>
      </c>
    </row>
    <row r="5741" spans="1:2">
      <c r="A5741">
        <v>241.81753860801109</v>
      </c>
      <c r="B5741">
        <f t="shared" si="89"/>
        <v>8.372889580056457E-94</v>
      </c>
    </row>
    <row r="5742" spans="1:2">
      <c r="A5742">
        <v>158.13418417536013</v>
      </c>
      <c r="B5742">
        <f t="shared" si="89"/>
        <v>3.8735521742893263E-13</v>
      </c>
    </row>
    <row r="5743" spans="1:2">
      <c r="A5743">
        <v>147.69918197969673</v>
      </c>
      <c r="B5743">
        <f t="shared" si="89"/>
        <v>8.9240984830224468E-27</v>
      </c>
    </row>
    <row r="5744" spans="1:2">
      <c r="A5744">
        <v>266.60538696858566</v>
      </c>
      <c r="B5744">
        <f t="shared" si="89"/>
        <v>1.4317216337391502E-182</v>
      </c>
    </row>
    <row r="5745" spans="1:2">
      <c r="A5745">
        <v>106.54500601929612</v>
      </c>
      <c r="B5745">
        <f t="shared" si="89"/>
        <v>8.724350995289512E-132</v>
      </c>
    </row>
    <row r="5746" spans="1:2">
      <c r="A5746">
        <v>210.70021421081037</v>
      </c>
      <c r="B5746">
        <f t="shared" si="89"/>
        <v>2.4186394105255521E-24</v>
      </c>
    </row>
    <row r="5747" spans="1:2">
      <c r="A5747">
        <v>173.45698256547621</v>
      </c>
      <c r="B5747">
        <f t="shared" si="89"/>
        <v>1.2327237958073341E-2</v>
      </c>
    </row>
    <row r="5748" spans="1:2">
      <c r="A5748">
        <v>196.18345777387731</v>
      </c>
      <c r="B5748">
        <f t="shared" si="89"/>
        <v>6.3782306198866375E-8</v>
      </c>
    </row>
    <row r="5749" spans="1:2">
      <c r="A5749">
        <v>172.90982259481098</v>
      </c>
      <c r="B5749">
        <f t="shared" si="89"/>
        <v>8.1449041764230009E-3</v>
      </c>
    </row>
    <row r="5750" spans="1:2">
      <c r="A5750">
        <v>155.31529857042187</v>
      </c>
      <c r="B5750">
        <f t="shared" si="89"/>
        <v>2.642947710224709E-16</v>
      </c>
    </row>
    <row r="5751" spans="1:2">
      <c r="A5751">
        <v>115.67643741698703</v>
      </c>
      <c r="B5751">
        <f t="shared" si="89"/>
        <v>1.9764104041119009E-101</v>
      </c>
    </row>
    <row r="5752" spans="1:2">
      <c r="A5752">
        <v>239.21457159274723</v>
      </c>
      <c r="B5752">
        <f t="shared" si="89"/>
        <v>3.3423844459404674E-86</v>
      </c>
    </row>
    <row r="5753" spans="1:2">
      <c r="A5753">
        <v>196.22033323656069</v>
      </c>
      <c r="B5753">
        <f t="shared" si="89"/>
        <v>5.968568565329415E-8</v>
      </c>
    </row>
    <row r="5754" spans="1:2">
      <c r="A5754">
        <v>136.35928144110949</v>
      </c>
      <c r="B5754">
        <f t="shared" si="89"/>
        <v>1.4884104707766801E-47</v>
      </c>
    </row>
    <row r="5755" spans="1:2">
      <c r="A5755">
        <v>177.76961431052769</v>
      </c>
      <c r="B5755">
        <f t="shared" si="89"/>
        <v>0.10087041379740702</v>
      </c>
    </row>
    <row r="5756" spans="1:2">
      <c r="A5756">
        <v>221.73560228082351</v>
      </c>
      <c r="B5756">
        <f t="shared" si="89"/>
        <v>1.2505463358128401E-43</v>
      </c>
    </row>
    <row r="5757" spans="1:2">
      <c r="A5757">
        <v>158.40332866871904</v>
      </c>
      <c r="B5757">
        <f t="shared" si="89"/>
        <v>7.4189948008452504E-13</v>
      </c>
    </row>
    <row r="5758" spans="1:2">
      <c r="A5758">
        <v>227.70768782691448</v>
      </c>
      <c r="B5758">
        <f t="shared" si="89"/>
        <v>1.6184446891616107E-56</v>
      </c>
    </row>
    <row r="5759" spans="1:2">
      <c r="A5759">
        <v>239.73824954708107</v>
      </c>
      <c r="B5759">
        <f t="shared" si="89"/>
        <v>1.0497468014839986E-87</v>
      </c>
    </row>
    <row r="5760" spans="1:2">
      <c r="A5760">
        <v>87.108158367918804</v>
      </c>
      <c r="B5760">
        <f t="shared" si="89"/>
        <v>8.5190537593363102E-210</v>
      </c>
    </row>
    <row r="5761" spans="1:2">
      <c r="A5761">
        <v>176.2531978781044</v>
      </c>
      <c r="B5761">
        <f t="shared" si="89"/>
        <v>6.0964171440838384E-2</v>
      </c>
    </row>
    <row r="5762" spans="1:2">
      <c r="A5762">
        <v>166.80194721600856</v>
      </c>
      <c r="B5762">
        <f t="shared" ref="B5762:B5825" si="90">_xlfn.NORM.DIST(A5762,180,3,FALSE)</f>
        <v>8.3379338198740645E-6</v>
      </c>
    </row>
    <row r="5763" spans="1:2">
      <c r="A5763">
        <v>190.82329617929645</v>
      </c>
      <c r="B5763">
        <f t="shared" si="90"/>
        <v>1.9833830231857143E-4</v>
      </c>
    </row>
    <row r="5764" spans="1:2">
      <c r="A5764">
        <v>191.71080043604888</v>
      </c>
      <c r="B5764">
        <f t="shared" si="90"/>
        <v>6.5294818808735511E-5</v>
      </c>
    </row>
    <row r="5765" spans="1:2">
      <c r="A5765">
        <v>276.24263839214109</v>
      </c>
      <c r="B5765">
        <f t="shared" si="90"/>
        <v>4.3609133023052269E-225</v>
      </c>
    </row>
    <row r="5766" spans="1:2">
      <c r="A5766">
        <v>232.03092996453051</v>
      </c>
      <c r="B5766">
        <f t="shared" si="90"/>
        <v>6.3895802448253778E-67</v>
      </c>
    </row>
    <row r="5767" spans="1:2">
      <c r="A5767">
        <v>85.483782640658319</v>
      </c>
      <c r="B5767">
        <f t="shared" si="90"/>
        <v>3.8501706557413981E-217</v>
      </c>
    </row>
    <row r="5768" spans="1:2">
      <c r="A5768">
        <v>272.26379916071892</v>
      </c>
      <c r="B5768">
        <f t="shared" si="90"/>
        <v>5.4458913945603546E-207</v>
      </c>
    </row>
    <row r="5769" spans="1:2">
      <c r="A5769">
        <v>168.17300706832611</v>
      </c>
      <c r="B5769">
        <f t="shared" si="90"/>
        <v>5.6090865227388136E-5</v>
      </c>
    </row>
    <row r="5770" spans="1:2">
      <c r="A5770">
        <v>208.90456471504876</v>
      </c>
      <c r="B5770">
        <f t="shared" si="90"/>
        <v>9.2452203923259266E-22</v>
      </c>
    </row>
    <row r="5771" spans="1:2">
      <c r="A5771">
        <v>152.77495026537508</v>
      </c>
      <c r="B5771">
        <f t="shared" si="90"/>
        <v>1.7395091881092457E-19</v>
      </c>
    </row>
    <row r="5772" spans="1:2">
      <c r="A5772">
        <v>155.06499767041532</v>
      </c>
      <c r="B5772">
        <f t="shared" si="90"/>
        <v>1.3256498909139192E-16</v>
      </c>
    </row>
    <row r="5773" spans="1:2">
      <c r="A5773">
        <v>204.31252596579725</v>
      </c>
      <c r="B5773">
        <f t="shared" si="90"/>
        <v>7.2789152116929657E-16</v>
      </c>
    </row>
    <row r="5774" spans="1:2">
      <c r="A5774">
        <v>207.2520105681906</v>
      </c>
      <c r="B5774">
        <f t="shared" si="90"/>
        <v>1.603206914004626E-19</v>
      </c>
    </row>
    <row r="5775" spans="1:2">
      <c r="A5775">
        <v>191.14270958169072</v>
      </c>
      <c r="B5775">
        <f t="shared" si="90"/>
        <v>1.3431439000280017E-4</v>
      </c>
    </row>
    <row r="5776" spans="1:2">
      <c r="A5776">
        <v>190.60789941220719</v>
      </c>
      <c r="B5776">
        <f t="shared" si="90"/>
        <v>2.5632093073238075E-4</v>
      </c>
    </row>
    <row r="5777" spans="1:2">
      <c r="A5777">
        <v>211.45650907754316</v>
      </c>
      <c r="B5777">
        <f t="shared" si="90"/>
        <v>1.7756910133202108E-25</v>
      </c>
    </row>
    <row r="5778" spans="1:2">
      <c r="A5778">
        <v>129.1178914468037</v>
      </c>
      <c r="B5778">
        <f t="shared" si="90"/>
        <v>4.5502152005863299E-64</v>
      </c>
    </row>
    <row r="5779" spans="1:2">
      <c r="A5779">
        <v>244.64454145316267</v>
      </c>
      <c r="B5779">
        <f t="shared" si="90"/>
        <v>1.9819626074287143E-102</v>
      </c>
    </row>
    <row r="5780" spans="1:2">
      <c r="A5780">
        <v>133.04246112937108</v>
      </c>
      <c r="B5780">
        <f t="shared" si="90"/>
        <v>8.3649332958369442E-55</v>
      </c>
    </row>
    <row r="5781" spans="1:2">
      <c r="A5781">
        <v>201.21748025274428</v>
      </c>
      <c r="B5781">
        <f t="shared" si="90"/>
        <v>1.8283039305514656E-12</v>
      </c>
    </row>
    <row r="5782" spans="1:2">
      <c r="A5782">
        <v>152.26976802267018</v>
      </c>
      <c r="B5782">
        <f t="shared" si="90"/>
        <v>3.720398296609018E-20</v>
      </c>
    </row>
    <row r="5783" spans="1:2">
      <c r="A5783">
        <v>177.80475036459393</v>
      </c>
      <c r="B5783">
        <f t="shared" si="90"/>
        <v>0.10174559335046109</v>
      </c>
    </row>
    <row r="5784" spans="1:2">
      <c r="A5784">
        <v>133.41086787448148</v>
      </c>
      <c r="B5784">
        <f t="shared" si="90"/>
        <v>5.6750924549734911E-54</v>
      </c>
    </row>
    <row r="5785" spans="1:2">
      <c r="A5785">
        <v>140.61422280035913</v>
      </c>
      <c r="B5785">
        <f t="shared" si="90"/>
        <v>4.9693974920590386E-39</v>
      </c>
    </row>
    <row r="5786" spans="1:2">
      <c r="A5786">
        <v>168.48940549578401</v>
      </c>
      <c r="B5786">
        <f t="shared" si="90"/>
        <v>8.4537384451126676E-5</v>
      </c>
    </row>
    <row r="5787" spans="1:2">
      <c r="A5787">
        <v>151.95713831388275</v>
      </c>
      <c r="B5787">
        <f t="shared" si="90"/>
        <v>1.4121960175734991E-20</v>
      </c>
    </row>
    <row r="5788" spans="1:2">
      <c r="A5788">
        <v>199.70784751392785</v>
      </c>
      <c r="B5788">
        <f t="shared" si="90"/>
        <v>5.6584436910533226E-11</v>
      </c>
    </row>
    <row r="5789" spans="1:2">
      <c r="A5789">
        <v>308.26723832404241</v>
      </c>
      <c r="B5789">
        <f t="shared" si="90"/>
        <v>0</v>
      </c>
    </row>
    <row r="5790" spans="1:2">
      <c r="A5790">
        <v>255.15752713516122</v>
      </c>
      <c r="B5790">
        <f t="shared" si="90"/>
        <v>6.8557470440475348E-138</v>
      </c>
    </row>
    <row r="5791" spans="1:2">
      <c r="A5791">
        <v>86.381317487102933</v>
      </c>
      <c r="B5791">
        <f t="shared" si="90"/>
        <v>4.5665429877490423E-213</v>
      </c>
    </row>
    <row r="5792" spans="1:2">
      <c r="A5792">
        <v>101.03131262410898</v>
      </c>
      <c r="B5792">
        <f t="shared" si="90"/>
        <v>4.6087739902952732E-152</v>
      </c>
    </row>
    <row r="5793" spans="1:2">
      <c r="A5793">
        <v>146.28492681338685</v>
      </c>
      <c r="B5793">
        <f t="shared" si="90"/>
        <v>4.9881976588975451E-29</v>
      </c>
    </row>
    <row r="5794" spans="1:2">
      <c r="A5794">
        <v>176.63650555703498</v>
      </c>
      <c r="B5794">
        <f t="shared" si="90"/>
        <v>7.0930405114935466E-2</v>
      </c>
    </row>
    <row r="5795" spans="1:2">
      <c r="A5795">
        <v>84.352471276069991</v>
      </c>
      <c r="B5795">
        <f t="shared" si="90"/>
        <v>2.4821656726029529E-222</v>
      </c>
    </row>
    <row r="5796" spans="1:2">
      <c r="A5796">
        <v>163.23291265478474</v>
      </c>
      <c r="B5796">
        <f t="shared" si="90"/>
        <v>2.1913256876658892E-8</v>
      </c>
    </row>
    <row r="5797" spans="1:2">
      <c r="A5797">
        <v>232.64528908810462</v>
      </c>
      <c r="B5797">
        <f t="shared" si="90"/>
        <v>1.7941710476587757E-68</v>
      </c>
    </row>
    <row r="5798" spans="1:2">
      <c r="A5798">
        <v>226.06464244716335</v>
      </c>
      <c r="B5798">
        <f t="shared" si="90"/>
        <v>8.4424848122420351E-53</v>
      </c>
    </row>
    <row r="5799" spans="1:2">
      <c r="A5799">
        <v>180.51695224101422</v>
      </c>
      <c r="B5799">
        <f t="shared" si="90"/>
        <v>0.13102102566505355</v>
      </c>
    </row>
    <row r="5800" spans="1:2">
      <c r="A5800">
        <v>220.65972007083474</v>
      </c>
      <c r="B5800">
        <f t="shared" si="90"/>
        <v>1.7216453321916733E-41</v>
      </c>
    </row>
    <row r="5801" spans="1:2">
      <c r="A5801">
        <v>97.160780569247436</v>
      </c>
      <c r="B5801">
        <f t="shared" si="90"/>
        <v>3.5724637780551257E-167</v>
      </c>
    </row>
    <row r="5802" spans="1:2">
      <c r="A5802">
        <v>271.62949481833493</v>
      </c>
      <c r="B5802">
        <f t="shared" si="90"/>
        <v>3.5514141981686191E-204</v>
      </c>
    </row>
    <row r="5803" spans="1:2">
      <c r="A5803">
        <v>174.82369389625092</v>
      </c>
      <c r="B5803">
        <f t="shared" si="90"/>
        <v>3.001330708100023E-2</v>
      </c>
    </row>
    <row r="5804" spans="1:2">
      <c r="A5804">
        <v>211.70228751514514</v>
      </c>
      <c r="B5804">
        <f t="shared" si="90"/>
        <v>7.4960929616896305E-26</v>
      </c>
    </row>
    <row r="5805" spans="1:2">
      <c r="A5805">
        <v>218.17712013187702</v>
      </c>
      <c r="B5805">
        <f t="shared" si="90"/>
        <v>9.0819776928145953E-37</v>
      </c>
    </row>
    <row r="5806" spans="1:2">
      <c r="A5806">
        <v>126.39490523695713</v>
      </c>
      <c r="B5806">
        <f t="shared" si="90"/>
        <v>6.2137110213349561E-71</v>
      </c>
    </row>
    <row r="5807" spans="1:2">
      <c r="A5807">
        <v>227.26228326035198</v>
      </c>
      <c r="B5807">
        <f t="shared" si="90"/>
        <v>1.6970370078357399E-55</v>
      </c>
    </row>
    <row r="5808" spans="1:2">
      <c r="A5808">
        <v>102.94187904917635</v>
      </c>
      <c r="B5808">
        <f t="shared" si="90"/>
        <v>7.1775211556116395E-145</v>
      </c>
    </row>
    <row r="5809" spans="1:2">
      <c r="A5809">
        <v>86.191605987260118</v>
      </c>
      <c r="B5809">
        <f t="shared" si="90"/>
        <v>6.3341059559700211E-214</v>
      </c>
    </row>
    <row r="5810" spans="1:2">
      <c r="A5810">
        <v>72.67384989943821</v>
      </c>
      <c r="B5810">
        <f t="shared" si="90"/>
        <v>1.5914771351497935E-279</v>
      </c>
    </row>
    <row r="5811" spans="1:2">
      <c r="A5811">
        <v>290.77760063926689</v>
      </c>
      <c r="B5811">
        <f t="shared" si="90"/>
        <v>1.0946113695753593E-297</v>
      </c>
    </row>
    <row r="5812" spans="1:2">
      <c r="A5812">
        <v>103.82201980944956</v>
      </c>
      <c r="B5812">
        <f t="shared" si="90"/>
        <v>1.2883402211109505E-141</v>
      </c>
    </row>
    <row r="5813" spans="1:2">
      <c r="A5813">
        <v>119.36143255268689</v>
      </c>
      <c r="B5813">
        <f t="shared" si="90"/>
        <v>2.548073116691087E-90</v>
      </c>
    </row>
    <row r="5814" spans="1:2">
      <c r="A5814">
        <v>227.05297442342271</v>
      </c>
      <c r="B5814">
        <f t="shared" si="90"/>
        <v>5.0815023415560277E-55</v>
      </c>
    </row>
    <row r="5815" spans="1:2">
      <c r="A5815">
        <v>168.51340933470055</v>
      </c>
      <c r="B5815">
        <f t="shared" si="90"/>
        <v>8.7170125462320499E-5</v>
      </c>
    </row>
    <row r="5816" spans="1:2">
      <c r="A5816">
        <v>144.87878888729028</v>
      </c>
      <c r="B5816">
        <f t="shared" si="90"/>
        <v>2.3044423723747064E-31</v>
      </c>
    </row>
    <row r="5817" spans="1:2">
      <c r="A5817">
        <v>154.04871919570724</v>
      </c>
      <c r="B5817">
        <f t="shared" si="90"/>
        <v>7.4935134663537171E-18</v>
      </c>
    </row>
    <row r="5818" spans="1:2">
      <c r="A5818">
        <v>228.34593482883065</v>
      </c>
      <c r="B5818">
        <f t="shared" si="90"/>
        <v>5.36958397988805E-58</v>
      </c>
    </row>
    <row r="5819" spans="1:2">
      <c r="A5819">
        <v>176.05757238896331</v>
      </c>
      <c r="B5819">
        <f t="shared" si="90"/>
        <v>5.6076630287161033E-2</v>
      </c>
    </row>
    <row r="5820" spans="1:2">
      <c r="A5820">
        <v>175.38813199251308</v>
      </c>
      <c r="B5820">
        <f t="shared" si="90"/>
        <v>4.0795639719645185E-2</v>
      </c>
    </row>
    <row r="5821" spans="1:2">
      <c r="A5821">
        <v>191.47058810602175</v>
      </c>
      <c r="B5821">
        <f t="shared" si="90"/>
        <v>8.8967516461921708E-5</v>
      </c>
    </row>
    <row r="5822" spans="1:2">
      <c r="A5822">
        <v>223.55641522124643</v>
      </c>
      <c r="B5822">
        <f t="shared" si="90"/>
        <v>2.2391541077778636E-47</v>
      </c>
    </row>
    <row r="5823" spans="1:2">
      <c r="A5823">
        <v>124.7048958245432</v>
      </c>
      <c r="B5823">
        <f t="shared" si="90"/>
        <v>2.2535867410073358E-75</v>
      </c>
    </row>
    <row r="5824" spans="1:2">
      <c r="A5824">
        <v>173.85803221230162</v>
      </c>
      <c r="B5824">
        <f t="shared" si="90"/>
        <v>1.635346090793198E-2</v>
      </c>
    </row>
    <row r="5825" spans="1:2">
      <c r="A5825">
        <v>150.47481429035543</v>
      </c>
      <c r="B5825">
        <f t="shared" si="90"/>
        <v>1.2330744485716768E-22</v>
      </c>
    </row>
    <row r="5826" spans="1:2">
      <c r="A5826">
        <v>223.91148650029209</v>
      </c>
      <c r="B5826">
        <f t="shared" ref="B5826:B5889" si="91">_xlfn.NORM.DIST(A5826,180,3,FALSE)</f>
        <v>3.9879427393818872E-48</v>
      </c>
    </row>
    <row r="5827" spans="1:2">
      <c r="A5827">
        <v>214.42712909418333</v>
      </c>
      <c r="B5827">
        <f t="shared" si="91"/>
        <v>3.3670784206420337E-30</v>
      </c>
    </row>
    <row r="5828" spans="1:2">
      <c r="A5828">
        <v>138.56357600132469</v>
      </c>
      <c r="B5828">
        <f t="shared" si="91"/>
        <v>4.9827606108863468E-43</v>
      </c>
    </row>
    <row r="5829" spans="1:2">
      <c r="A5829">
        <v>253.99838523269864</v>
      </c>
      <c r="B5829">
        <f t="shared" si="91"/>
        <v>1.0174720359309688E-133</v>
      </c>
    </row>
    <row r="5830" spans="1:2">
      <c r="A5830">
        <v>109.38001014408655</v>
      </c>
      <c r="B5830">
        <f t="shared" si="91"/>
        <v>6.2470547998581163E-122</v>
      </c>
    </row>
    <row r="5831" spans="1:2">
      <c r="A5831">
        <v>168.56541765235306</v>
      </c>
      <c r="B5831">
        <f t="shared" si="91"/>
        <v>9.3138626239381669E-5</v>
      </c>
    </row>
    <row r="5832" spans="1:2">
      <c r="A5832">
        <v>158.62075474586163</v>
      </c>
      <c r="B5832">
        <f t="shared" si="91"/>
        <v>1.2467925757441904E-12</v>
      </c>
    </row>
    <row r="5833" spans="1:2">
      <c r="A5833">
        <v>168.84928913867043</v>
      </c>
      <c r="B5833">
        <f t="shared" si="91"/>
        <v>1.329899384036439E-4</v>
      </c>
    </row>
    <row r="5834" spans="1:2">
      <c r="A5834">
        <v>161.65984948172991</v>
      </c>
      <c r="B5834">
        <f t="shared" si="91"/>
        <v>1.0191674502998624E-9</v>
      </c>
    </row>
    <row r="5835" spans="1:2">
      <c r="A5835">
        <v>151.22357171974727</v>
      </c>
      <c r="B5835">
        <f t="shared" si="91"/>
        <v>1.3939406917829883E-21</v>
      </c>
    </row>
    <row r="5836" spans="1:2">
      <c r="A5836">
        <v>233.1329033037764</v>
      </c>
      <c r="B5836">
        <f t="shared" si="91"/>
        <v>1.0218666016173658E-69</v>
      </c>
    </row>
    <row r="5837" spans="1:2">
      <c r="A5837">
        <v>206.83443653950235</v>
      </c>
      <c r="B5837">
        <f t="shared" si="91"/>
        <v>5.6222586532299076E-19</v>
      </c>
    </row>
    <row r="5838" spans="1:2">
      <c r="A5838">
        <v>150.4378808473848</v>
      </c>
      <c r="B5838">
        <f t="shared" si="91"/>
        <v>1.0922850156219776E-22</v>
      </c>
    </row>
    <row r="5839" spans="1:2">
      <c r="A5839">
        <v>163.12993966465001</v>
      </c>
      <c r="B5839">
        <f t="shared" si="91"/>
        <v>1.807740888337366E-8</v>
      </c>
    </row>
    <row r="5840" spans="1:2">
      <c r="A5840">
        <v>175.03537992495694</v>
      </c>
      <c r="B5840">
        <f t="shared" si="91"/>
        <v>3.3814900245828734E-2</v>
      </c>
    </row>
    <row r="5841" spans="1:2">
      <c r="A5841">
        <v>100.32511272554984</v>
      </c>
      <c r="B5841">
        <f t="shared" si="91"/>
        <v>9.1303296803174812E-155</v>
      </c>
    </row>
    <row r="5842" spans="1:2">
      <c r="A5842">
        <v>155.2583039480669</v>
      </c>
      <c r="B5842">
        <f t="shared" si="91"/>
        <v>2.260063007571151E-16</v>
      </c>
    </row>
    <row r="5843" spans="1:2">
      <c r="A5843">
        <v>253.68691512965597</v>
      </c>
      <c r="B5843">
        <f t="shared" si="91"/>
        <v>1.3103141731338178E-132</v>
      </c>
    </row>
    <row r="5844" spans="1:2">
      <c r="A5844">
        <v>245.15302857224015</v>
      </c>
      <c r="B5844">
        <f t="shared" si="91"/>
        <v>5.0660898456233394E-104</v>
      </c>
    </row>
    <row r="5845" spans="1:2">
      <c r="A5845">
        <v>143.90808291835128</v>
      </c>
      <c r="B5845">
        <f t="shared" si="91"/>
        <v>4.9511483785551734E-33</v>
      </c>
    </row>
    <row r="5846" spans="1:2">
      <c r="A5846">
        <v>237.19430646422552</v>
      </c>
      <c r="B5846">
        <f t="shared" si="91"/>
        <v>1.578620731074969E-80</v>
      </c>
    </row>
    <row r="5847" spans="1:2">
      <c r="A5847">
        <v>142.44987869431498</v>
      </c>
      <c r="B5847">
        <f t="shared" si="91"/>
        <v>1.269913890739341E-35</v>
      </c>
    </row>
    <row r="5848" spans="1:2">
      <c r="A5848">
        <v>152.25167817305191</v>
      </c>
      <c r="B5848">
        <f t="shared" si="91"/>
        <v>3.5186424529963109E-20</v>
      </c>
    </row>
    <row r="5849" spans="1:2">
      <c r="A5849">
        <v>175.94022028759355</v>
      </c>
      <c r="B5849">
        <f t="shared" si="91"/>
        <v>5.3226067824469168E-2</v>
      </c>
    </row>
    <row r="5850" spans="1:2">
      <c r="A5850">
        <v>258.32812116248533</v>
      </c>
      <c r="B5850">
        <f t="shared" si="91"/>
        <v>1.2435000037743427E-149</v>
      </c>
    </row>
    <row r="5851" spans="1:2">
      <c r="A5851">
        <v>223.08631105232053</v>
      </c>
      <c r="B5851">
        <f t="shared" si="91"/>
        <v>2.1519025102300374E-46</v>
      </c>
    </row>
    <row r="5852" spans="1:2">
      <c r="A5852">
        <v>122.75443896185607</v>
      </c>
      <c r="B5852">
        <f t="shared" si="91"/>
        <v>1.1396106819199701E-80</v>
      </c>
    </row>
    <row r="5853" spans="1:2">
      <c r="A5853">
        <v>203.95467163296416</v>
      </c>
      <c r="B5853">
        <f t="shared" si="91"/>
        <v>1.9002530673429527E-15</v>
      </c>
    </row>
    <row r="5854" spans="1:2">
      <c r="A5854">
        <v>71.91175700398162</v>
      </c>
      <c r="B5854">
        <f t="shared" si="91"/>
        <v>1.7413870341855879E-283</v>
      </c>
    </row>
    <row r="5855" spans="1:2">
      <c r="A5855">
        <v>212.08652287867153</v>
      </c>
      <c r="B5855">
        <f t="shared" si="91"/>
        <v>1.920758009353272E-26</v>
      </c>
    </row>
    <row r="5856" spans="1:2">
      <c r="A5856">
        <v>231.39163931744406</v>
      </c>
      <c r="B5856">
        <f t="shared" si="91"/>
        <v>2.5159980677090311E-65</v>
      </c>
    </row>
    <row r="5857" spans="1:2">
      <c r="A5857">
        <v>244.45332246585167</v>
      </c>
      <c r="B5857">
        <f t="shared" si="91"/>
        <v>7.8109761838595102E-102</v>
      </c>
    </row>
    <row r="5858" spans="1:2">
      <c r="A5858">
        <v>193.9782355290663</v>
      </c>
      <c r="B5858">
        <f t="shared" si="91"/>
        <v>2.5674171014454723E-6</v>
      </c>
    </row>
    <row r="5859" spans="1:2">
      <c r="A5859">
        <v>160.08174202368536</v>
      </c>
      <c r="B5859">
        <f t="shared" si="91"/>
        <v>3.5606414512221666E-11</v>
      </c>
    </row>
    <row r="5860" spans="1:2">
      <c r="A5860">
        <v>184.85480541101424</v>
      </c>
      <c r="B5860">
        <f t="shared" si="91"/>
        <v>3.5902539676289105E-2</v>
      </c>
    </row>
    <row r="5861" spans="1:2">
      <c r="A5861">
        <v>126.19116250760271</v>
      </c>
      <c r="B5861">
        <f t="shared" si="91"/>
        <v>1.8421542113743698E-71</v>
      </c>
    </row>
    <row r="5862" spans="1:2">
      <c r="A5862">
        <v>103.65503658220405</v>
      </c>
      <c r="B5862">
        <f t="shared" si="91"/>
        <v>3.1299216731703068E-142</v>
      </c>
    </row>
    <row r="5863" spans="1:2">
      <c r="A5863">
        <v>212.40576234020409</v>
      </c>
      <c r="B5863">
        <f t="shared" si="91"/>
        <v>6.1196225484580086E-27</v>
      </c>
    </row>
    <row r="5864" spans="1:2">
      <c r="A5864">
        <v>249.82473223615671</v>
      </c>
      <c r="B5864">
        <f t="shared" si="91"/>
        <v>3.0936144789339351E-119</v>
      </c>
    </row>
    <row r="5865" spans="1:2">
      <c r="A5865">
        <v>231.77558477953426</v>
      </c>
      <c r="B5865">
        <f t="shared" si="91"/>
        <v>2.7861660295033683E-66</v>
      </c>
    </row>
    <row r="5866" spans="1:2">
      <c r="A5866">
        <v>112.71712355635827</v>
      </c>
      <c r="B5866">
        <f t="shared" si="91"/>
        <v>7.9264251850319995E-111</v>
      </c>
    </row>
    <row r="5867" spans="1:2">
      <c r="A5867">
        <v>173.83443423539575</v>
      </c>
      <c r="B5867">
        <f t="shared" si="91"/>
        <v>1.6091712542886456E-2</v>
      </c>
    </row>
    <row r="5868" spans="1:2">
      <c r="A5868">
        <v>243.20686225080863</v>
      </c>
      <c r="B5868">
        <f t="shared" si="91"/>
        <v>5.3944745760581032E-98</v>
      </c>
    </row>
    <row r="5869" spans="1:2">
      <c r="A5869">
        <v>91.662625891040079</v>
      </c>
      <c r="B5869">
        <f t="shared" si="91"/>
        <v>7.0027445754710558E-190</v>
      </c>
    </row>
    <row r="5870" spans="1:2">
      <c r="A5870">
        <v>196.9896156876348</v>
      </c>
      <c r="B5870">
        <f t="shared" si="91"/>
        <v>1.4436623565057942E-8</v>
      </c>
    </row>
    <row r="5871" spans="1:2">
      <c r="A5871">
        <v>247.69488436475513</v>
      </c>
      <c r="B5871">
        <f t="shared" si="91"/>
        <v>3.6083004156106568E-112</v>
      </c>
    </row>
    <row r="5872" spans="1:2">
      <c r="A5872">
        <v>288.08824299601838</v>
      </c>
      <c r="B5872">
        <f t="shared" si="91"/>
        <v>1.7413870341855879E-283</v>
      </c>
    </row>
    <row r="5873" spans="1:2">
      <c r="A5873">
        <v>169.77053792259539</v>
      </c>
      <c r="B5873">
        <f t="shared" si="91"/>
        <v>3.972322644873936E-4</v>
      </c>
    </row>
    <row r="5874" spans="1:2">
      <c r="A5874">
        <v>175.61529875791166</v>
      </c>
      <c r="B5874">
        <f t="shared" si="91"/>
        <v>4.5700776610550213E-2</v>
      </c>
    </row>
    <row r="5875" spans="1:2">
      <c r="A5875">
        <v>208.95500756494584</v>
      </c>
      <c r="B5875">
        <f t="shared" si="91"/>
        <v>7.8613800008630832E-22</v>
      </c>
    </row>
    <row r="5876" spans="1:2">
      <c r="A5876">
        <v>258.2140159572009</v>
      </c>
      <c r="B5876">
        <f t="shared" si="91"/>
        <v>3.3544186280233469E-149</v>
      </c>
    </row>
    <row r="5877" spans="1:2">
      <c r="A5877">
        <v>178.2732890657644</v>
      </c>
      <c r="B5877">
        <f t="shared" si="91"/>
        <v>0.11268134342537078</v>
      </c>
    </row>
    <row r="5878" spans="1:2">
      <c r="A5878">
        <v>154.66852846628171</v>
      </c>
      <c r="B5878">
        <f t="shared" si="91"/>
        <v>4.3811673184324261E-17</v>
      </c>
    </row>
    <row r="5879" spans="1:2">
      <c r="A5879">
        <v>188.58247403812129</v>
      </c>
      <c r="B5879">
        <f t="shared" si="91"/>
        <v>2.2211954324779285E-3</v>
      </c>
    </row>
    <row r="5880" spans="1:2">
      <c r="A5880">
        <v>206.85681693037623</v>
      </c>
      <c r="B5880">
        <f t="shared" si="91"/>
        <v>5.2591856096241854E-19</v>
      </c>
    </row>
    <row r="5881" spans="1:2">
      <c r="A5881">
        <v>228.0532503388531</v>
      </c>
      <c r="B5881">
        <f t="shared" si="91"/>
        <v>2.5744608622653324E-57</v>
      </c>
    </row>
    <row r="5882" spans="1:2">
      <c r="A5882">
        <v>197.37779371069337</v>
      </c>
      <c r="B5882">
        <f t="shared" si="91"/>
        <v>6.8800077533426958E-9</v>
      </c>
    </row>
    <row r="5883" spans="1:2">
      <c r="A5883">
        <v>233.29432042344706</v>
      </c>
      <c r="B5883">
        <f t="shared" si="91"/>
        <v>3.9346321183277673E-70</v>
      </c>
    </row>
    <row r="5884" spans="1:2">
      <c r="A5884">
        <v>137.79359778680373</v>
      </c>
      <c r="B5884">
        <f t="shared" si="91"/>
        <v>1.3918254665976115E-44</v>
      </c>
    </row>
    <row r="5885" spans="1:2">
      <c r="A5885">
        <v>235.14795020644669</v>
      </c>
      <c r="B5885">
        <f t="shared" si="91"/>
        <v>5.5590063397478012E-75</v>
      </c>
    </row>
    <row r="5886" spans="1:2">
      <c r="A5886">
        <v>94.717955107335001</v>
      </c>
      <c r="B5886">
        <f t="shared" si="91"/>
        <v>4.4059020752777515E-177</v>
      </c>
    </row>
    <row r="5887" spans="1:2">
      <c r="A5887">
        <v>198.48173837970535</v>
      </c>
      <c r="B5887">
        <f t="shared" si="91"/>
        <v>7.6287992995008819E-10</v>
      </c>
    </row>
    <row r="5888" spans="1:2">
      <c r="A5888">
        <v>80.355078352731653</v>
      </c>
      <c r="B5888">
        <f t="shared" si="91"/>
        <v>3.6262954307605695E-241</v>
      </c>
    </row>
    <row r="5889" spans="1:2">
      <c r="A5889">
        <v>281.78323464060668</v>
      </c>
      <c r="B5889">
        <f t="shared" si="91"/>
        <v>1.4701599311722605E-251</v>
      </c>
    </row>
    <row r="5890" spans="1:2">
      <c r="A5890">
        <v>180.3686966465466</v>
      </c>
      <c r="B5890">
        <f t="shared" ref="B5890:B5953" si="92">_xlfn.NORM.DIST(A5890,180,3,FALSE)</f>
        <v>0.13198026310678221</v>
      </c>
    </row>
    <row r="5891" spans="1:2">
      <c r="A5891">
        <v>138.893715756858</v>
      </c>
      <c r="B5891">
        <f t="shared" si="92"/>
        <v>2.2644294895433758E-42</v>
      </c>
    </row>
    <row r="5892" spans="1:2">
      <c r="A5892">
        <v>173.86191689154657</v>
      </c>
      <c r="B5892">
        <f t="shared" si="92"/>
        <v>1.6396858748531574E-2</v>
      </c>
    </row>
    <row r="5893" spans="1:2">
      <c r="A5893">
        <v>177.48452523817832</v>
      </c>
      <c r="B5893">
        <f t="shared" si="92"/>
        <v>9.3566310313556708E-2</v>
      </c>
    </row>
    <row r="5894" spans="1:2">
      <c r="A5894">
        <v>113.90966210426996</v>
      </c>
      <c r="B5894">
        <f t="shared" si="92"/>
        <v>5.4527651183139289E-107</v>
      </c>
    </row>
    <row r="5895" spans="1:2">
      <c r="A5895">
        <v>213.95824251128943</v>
      </c>
      <c r="B5895">
        <f t="shared" si="92"/>
        <v>1.9994023163862583E-29</v>
      </c>
    </row>
    <row r="5896" spans="1:2">
      <c r="A5896">
        <v>278.6889426712878</v>
      </c>
      <c r="B5896">
        <f t="shared" si="92"/>
        <v>1.3617714248230001E-236</v>
      </c>
    </row>
    <row r="5897" spans="1:2">
      <c r="A5897">
        <v>142.43967416376108</v>
      </c>
      <c r="B5897">
        <f t="shared" si="92"/>
        <v>1.2169741874336358E-35</v>
      </c>
    </row>
    <row r="5898" spans="1:2">
      <c r="A5898">
        <v>216.62510380308959</v>
      </c>
      <c r="B5898">
        <f t="shared" si="92"/>
        <v>5.7443601473677819E-34</v>
      </c>
    </row>
    <row r="5899" spans="1:2">
      <c r="A5899">
        <v>168.74938910375931</v>
      </c>
      <c r="B5899">
        <f t="shared" si="92"/>
        <v>1.1744217620584257E-4</v>
      </c>
    </row>
    <row r="5900" spans="1:2">
      <c r="A5900">
        <v>212.39625357309706</v>
      </c>
      <c r="B5900">
        <f t="shared" si="92"/>
        <v>6.3327402796282635E-27</v>
      </c>
    </row>
    <row r="5901" spans="1:2">
      <c r="A5901">
        <v>167.43833884873311</v>
      </c>
      <c r="B5901">
        <f t="shared" si="92"/>
        <v>2.0729389273645468E-5</v>
      </c>
    </row>
    <row r="5902" spans="1:2">
      <c r="A5902">
        <v>196.22033323656069</v>
      </c>
      <c r="B5902">
        <f t="shared" si="92"/>
        <v>5.968568565329415E-8</v>
      </c>
    </row>
    <row r="5903" spans="1:2">
      <c r="A5903">
        <v>166.45464529545279</v>
      </c>
      <c r="B5903">
        <f t="shared" si="92"/>
        <v>4.9769308146155345E-6</v>
      </c>
    </row>
    <row r="5904" spans="1:2">
      <c r="A5904">
        <v>453.58531951904297</v>
      </c>
      <c r="B5904">
        <f t="shared" si="92"/>
        <v>0</v>
      </c>
    </row>
    <row r="5905" spans="1:2">
      <c r="A5905">
        <v>147.00968040386215</v>
      </c>
      <c r="B5905">
        <f t="shared" si="92"/>
        <v>7.3178852795507816E-28</v>
      </c>
    </row>
    <row r="5906" spans="1:2">
      <c r="A5906">
        <v>152.96367610033485</v>
      </c>
      <c r="B5906">
        <f t="shared" si="92"/>
        <v>3.0725902779315592E-19</v>
      </c>
    </row>
    <row r="5907" spans="1:2">
      <c r="A5907">
        <v>122.34231508016819</v>
      </c>
      <c r="B5907">
        <f t="shared" si="92"/>
        <v>8.2075827519961172E-82</v>
      </c>
    </row>
    <row r="5908" spans="1:2">
      <c r="A5908">
        <v>115.27695323791704</v>
      </c>
      <c r="B5908">
        <f t="shared" si="92"/>
        <v>1.1273423810984304E-102</v>
      </c>
    </row>
    <row r="5909" spans="1:2">
      <c r="A5909">
        <v>160.01436892991478</v>
      </c>
      <c r="B5909">
        <f t="shared" si="92"/>
        <v>3.0666398901139462E-11</v>
      </c>
    </row>
    <row r="5910" spans="1:2">
      <c r="A5910">
        <v>253.67578291450627</v>
      </c>
      <c r="B5910">
        <f t="shared" si="92"/>
        <v>1.4353437084190578E-132</v>
      </c>
    </row>
    <row r="5911" spans="1:2">
      <c r="A5911">
        <v>156.78341742357588</v>
      </c>
      <c r="B5911">
        <f t="shared" si="92"/>
        <v>1.3147634769941406E-14</v>
      </c>
    </row>
    <row r="5912" spans="1:2">
      <c r="A5912">
        <v>29.529558559879661</v>
      </c>
      <c r="B5912">
        <f t="shared" si="92"/>
        <v>0</v>
      </c>
    </row>
    <row r="5913" spans="1:2">
      <c r="A5913">
        <v>84.890528341638856</v>
      </c>
      <c r="B5913">
        <f t="shared" si="92"/>
        <v>7.4341243290555633E-220</v>
      </c>
    </row>
    <row r="5914" spans="1:2">
      <c r="A5914">
        <v>139.99626889897627</v>
      </c>
      <c r="B5914">
        <f t="shared" si="92"/>
        <v>3.2556129375117022E-40</v>
      </c>
    </row>
    <row r="5915" spans="1:2">
      <c r="A5915">
        <v>275.46709407004528</v>
      </c>
      <c r="B5915">
        <f t="shared" si="92"/>
        <v>1.6859134060131613E-221</v>
      </c>
    </row>
    <row r="5916" spans="1:2">
      <c r="A5916">
        <v>243.27411938400473</v>
      </c>
      <c r="B5916">
        <f t="shared" si="92"/>
        <v>3.3628138513046833E-98</v>
      </c>
    </row>
    <row r="5917" spans="1:2">
      <c r="A5917">
        <v>214.38300609559519</v>
      </c>
      <c r="B5917">
        <f t="shared" si="92"/>
        <v>3.9857208261533353E-30</v>
      </c>
    </row>
    <row r="5918" spans="1:2">
      <c r="A5918">
        <v>149.84050994797144</v>
      </c>
      <c r="B5918">
        <f t="shared" si="92"/>
        <v>1.5051004487074952E-23</v>
      </c>
    </row>
    <row r="5919" spans="1:2">
      <c r="A5919">
        <v>268.28495992929675</v>
      </c>
      <c r="B5919">
        <f t="shared" si="92"/>
        <v>1.1711936429032226E-189</v>
      </c>
    </row>
    <row r="5920" spans="1:2">
      <c r="A5920">
        <v>262.03236575354822</v>
      </c>
      <c r="B5920">
        <f t="shared" si="92"/>
        <v>5.78867081757173E-164</v>
      </c>
    </row>
    <row r="5921" spans="1:2">
      <c r="A5921">
        <v>255.01930213038577</v>
      </c>
      <c r="B5921">
        <f t="shared" si="92"/>
        <v>2.1721883884098456E-137</v>
      </c>
    </row>
    <row r="5922" spans="1:2">
      <c r="A5922">
        <v>182.26157908400637</v>
      </c>
      <c r="B5922">
        <f t="shared" si="92"/>
        <v>0.10008824406200252</v>
      </c>
    </row>
    <row r="5923" spans="1:2">
      <c r="A5923">
        <v>180.45062279241392</v>
      </c>
      <c r="B5923">
        <f t="shared" si="92"/>
        <v>0.13148901288743089</v>
      </c>
    </row>
    <row r="5924" spans="1:2">
      <c r="A5924">
        <v>206.61515509316814</v>
      </c>
      <c r="B5924">
        <f t="shared" si="92"/>
        <v>1.0781940693370159E-18</v>
      </c>
    </row>
    <row r="5925" spans="1:2">
      <c r="A5925">
        <v>257.43916739855194</v>
      </c>
      <c r="B5925">
        <f t="shared" si="92"/>
        <v>2.7263068762395464E-146</v>
      </c>
    </row>
    <row r="5926" spans="1:2">
      <c r="A5926">
        <v>168.21307144680759</v>
      </c>
      <c r="B5926">
        <f t="shared" si="92"/>
        <v>5.9117843972542423E-5</v>
      </c>
    </row>
    <row r="5927" spans="1:2">
      <c r="A5927">
        <v>293.39645425323397</v>
      </c>
      <c r="B5927">
        <f t="shared" si="92"/>
        <v>0</v>
      </c>
    </row>
    <row r="5928" spans="1:2">
      <c r="A5928">
        <v>121.61199538211804</v>
      </c>
      <c r="B5928">
        <f t="shared" si="92"/>
        <v>7.4028876122845753E-84</v>
      </c>
    </row>
    <row r="5929" spans="1:2">
      <c r="A5929">
        <v>292.09398508071899</v>
      </c>
      <c r="B5929">
        <f t="shared" si="92"/>
        <v>9.1333340549082078E-305</v>
      </c>
    </row>
    <row r="5930" spans="1:2">
      <c r="A5930">
        <v>163.61540860969399</v>
      </c>
      <c r="B5930">
        <f t="shared" si="92"/>
        <v>4.4325383926960771E-8</v>
      </c>
    </row>
    <row r="5931" spans="1:2">
      <c r="A5931">
        <v>167.90032577744569</v>
      </c>
      <c r="B5931">
        <f t="shared" si="92"/>
        <v>3.9036957709425311E-5</v>
      </c>
    </row>
    <row r="5932" spans="1:2">
      <c r="A5932">
        <v>252.88701908692019</v>
      </c>
      <c r="B5932">
        <f t="shared" si="92"/>
        <v>8.8343479673896316E-130</v>
      </c>
    </row>
    <row r="5933" spans="1:2">
      <c r="A5933">
        <v>169.94563839005423</v>
      </c>
      <c r="B5933">
        <f t="shared" si="92"/>
        <v>4.8388061583032414E-4</v>
      </c>
    </row>
    <row r="5934" spans="1:2">
      <c r="A5934">
        <v>192.93598188567557</v>
      </c>
      <c r="B5934">
        <f t="shared" si="92"/>
        <v>1.2198509503063411E-5</v>
      </c>
    </row>
    <row r="5935" spans="1:2">
      <c r="A5935">
        <v>106.36851402494358</v>
      </c>
      <c r="B5935">
        <f t="shared" si="92"/>
        <v>2.0625000182338014E-132</v>
      </c>
    </row>
    <row r="5936" spans="1:2">
      <c r="A5936">
        <v>89.447315076249652</v>
      </c>
      <c r="B5936">
        <f t="shared" si="92"/>
        <v>1.9214179166127846E-199</v>
      </c>
    </row>
    <row r="5937" spans="1:2">
      <c r="A5937">
        <v>145.17495219450211</v>
      </c>
      <c r="B5937">
        <f t="shared" si="92"/>
        <v>7.2841495372708589E-31</v>
      </c>
    </row>
    <row r="5938" spans="1:2">
      <c r="A5938">
        <v>91.469667495111935</v>
      </c>
      <c r="B5938">
        <f t="shared" si="92"/>
        <v>1.0515824249991537E-190</v>
      </c>
    </row>
    <row r="5939" spans="1:2">
      <c r="A5939">
        <v>210.69093736485229</v>
      </c>
      <c r="B5939">
        <f t="shared" si="92"/>
        <v>2.4963881494830421E-24</v>
      </c>
    </row>
    <row r="5940" spans="1:2">
      <c r="A5940">
        <v>276.0121087700827</v>
      </c>
      <c r="B5940">
        <f t="shared" si="92"/>
        <v>5.1158402051423855E-224</v>
      </c>
    </row>
    <row r="5941" spans="1:2">
      <c r="A5941">
        <v>159.44865526733338</v>
      </c>
      <c r="B5941">
        <f t="shared" si="92"/>
        <v>8.5775619719900804E-12</v>
      </c>
    </row>
    <row r="5942" spans="1:2">
      <c r="A5942">
        <v>167.69153876310156</v>
      </c>
      <c r="B5942">
        <f t="shared" si="92"/>
        <v>2.9411685704073224E-5</v>
      </c>
    </row>
    <row r="5943" spans="1:2">
      <c r="A5943">
        <v>205.36237502681615</v>
      </c>
      <c r="B5943">
        <f t="shared" si="92"/>
        <v>4.0159780857719956E-17</v>
      </c>
    </row>
    <row r="5944" spans="1:2">
      <c r="A5944">
        <v>241.34036084404215</v>
      </c>
      <c r="B5944">
        <f t="shared" si="92"/>
        <v>2.1918139416312897E-92</v>
      </c>
    </row>
    <row r="5945" spans="1:2">
      <c r="A5945">
        <v>147.44604004561552</v>
      </c>
      <c r="B5945">
        <f t="shared" si="92"/>
        <v>3.5846971115250584E-27</v>
      </c>
    </row>
    <row r="5946" spans="1:2">
      <c r="A5946">
        <v>166.30505615437869</v>
      </c>
      <c r="B5946">
        <f t="shared" si="92"/>
        <v>3.968676580803099E-6</v>
      </c>
    </row>
    <row r="5947" spans="1:2">
      <c r="A5947">
        <v>150.46553744439734</v>
      </c>
      <c r="B5947">
        <f t="shared" si="92"/>
        <v>1.1961073646972672E-22</v>
      </c>
    </row>
    <row r="5948" spans="1:2">
      <c r="A5948">
        <v>101.64659943227889</v>
      </c>
      <c r="B5948">
        <f t="shared" si="92"/>
        <v>9.9788690742805559E-150</v>
      </c>
    </row>
    <row r="5949" spans="1:2">
      <c r="A5949">
        <v>41.129326745867729</v>
      </c>
      <c r="B5949">
        <f t="shared" si="92"/>
        <v>0</v>
      </c>
    </row>
    <row r="5950" spans="1:2">
      <c r="A5950">
        <v>315.39742212742567</v>
      </c>
      <c r="B5950">
        <f t="shared" si="92"/>
        <v>0</v>
      </c>
    </row>
    <row r="5951" spans="1:2">
      <c r="A5951">
        <v>103.90527950192336</v>
      </c>
      <c r="B5951">
        <f t="shared" si="92"/>
        <v>2.6056911968916074E-141</v>
      </c>
    </row>
    <row r="5952" spans="1:2">
      <c r="A5952">
        <v>208.11093054333469</v>
      </c>
      <c r="B5952">
        <f t="shared" si="92"/>
        <v>1.1420153961512861E-20</v>
      </c>
    </row>
    <row r="5953" spans="1:2">
      <c r="A5953">
        <v>205.65859631431522</v>
      </c>
      <c r="B5953">
        <f t="shared" si="92"/>
        <v>1.7343663973603685E-17</v>
      </c>
    </row>
    <row r="5954" spans="1:2">
      <c r="A5954">
        <v>110.40371009556111</v>
      </c>
      <c r="B5954">
        <f t="shared" ref="B5954:B6017" si="93">_xlfn.NORM.DIST(A5954,180,3,FALSE)</f>
        <v>1.8151730225203325E-118</v>
      </c>
    </row>
    <row r="5955" spans="1:2">
      <c r="A5955">
        <v>132.68970906181494</v>
      </c>
      <c r="B5955">
        <f t="shared" si="93"/>
        <v>1.3187046421041409E-55</v>
      </c>
    </row>
    <row r="5956" spans="1:2">
      <c r="A5956">
        <v>204.36064960420481</v>
      </c>
      <c r="B5956">
        <f t="shared" si="93"/>
        <v>6.3907547812195327E-16</v>
      </c>
    </row>
    <row r="5957" spans="1:2">
      <c r="A5957">
        <v>186.11448513154755</v>
      </c>
      <c r="B5957">
        <f t="shared" si="93"/>
        <v>1.6662369908007062E-2</v>
      </c>
    </row>
    <row r="5958" spans="1:2">
      <c r="A5958">
        <v>125.21465850993991</v>
      </c>
      <c r="B5958">
        <f t="shared" si="93"/>
        <v>5.0907878633819572E-74</v>
      </c>
    </row>
    <row r="5959" spans="1:2">
      <c r="A5959">
        <v>150.85226596027496</v>
      </c>
      <c r="B5959">
        <f t="shared" si="93"/>
        <v>4.2200820742942532E-22</v>
      </c>
    </row>
    <row r="5960" spans="1:2">
      <c r="A5960">
        <v>124.95003647898557</v>
      </c>
      <c r="B5960">
        <f t="shared" si="93"/>
        <v>1.0128004223376192E-74</v>
      </c>
    </row>
    <row r="5961" spans="1:2">
      <c r="A5961">
        <v>99.54933648230508</v>
      </c>
      <c r="B5961">
        <f t="shared" si="93"/>
        <v>9.190379038834017E-158</v>
      </c>
    </row>
    <row r="5962" spans="1:2">
      <c r="A5962">
        <v>158.26666913169902</v>
      </c>
      <c r="B5962">
        <f t="shared" si="93"/>
        <v>5.3391885544234412E-13</v>
      </c>
    </row>
    <row r="5963" spans="1:2">
      <c r="A5963">
        <v>173.76364030467812</v>
      </c>
      <c r="B5963">
        <f t="shared" si="93"/>
        <v>1.5325646478098984E-2</v>
      </c>
    </row>
    <row r="5964" spans="1:2">
      <c r="A5964">
        <v>198.89902250695741</v>
      </c>
      <c r="B5964">
        <f t="shared" si="93"/>
        <v>3.2070541014661337E-10</v>
      </c>
    </row>
    <row r="5965" spans="1:2">
      <c r="A5965">
        <v>217.3764123651199</v>
      </c>
      <c r="B5965">
        <f t="shared" si="93"/>
        <v>2.6169966969390358E-35</v>
      </c>
    </row>
    <row r="5966" spans="1:2">
      <c r="A5966">
        <v>222.73065997040248</v>
      </c>
      <c r="B5966">
        <f t="shared" si="93"/>
        <v>1.1727749861762335E-45</v>
      </c>
    </row>
    <row r="5967" spans="1:2">
      <c r="A5967">
        <v>175.88148625662143</v>
      </c>
      <c r="B5967">
        <f t="shared" si="93"/>
        <v>5.1824472895721937E-2</v>
      </c>
    </row>
    <row r="5968" spans="1:2">
      <c r="A5968">
        <v>219.15478373528458</v>
      </c>
      <c r="B5968">
        <f t="shared" si="93"/>
        <v>1.3615478697399211E-38</v>
      </c>
    </row>
    <row r="5969" spans="1:2">
      <c r="A5969">
        <v>191.63873093901202</v>
      </c>
      <c r="B5969">
        <f t="shared" si="93"/>
        <v>7.1693562911728304E-5</v>
      </c>
    </row>
    <row r="5970" spans="1:2">
      <c r="A5970">
        <v>157.92441149613296</v>
      </c>
      <c r="B5970">
        <f t="shared" si="93"/>
        <v>2.3211834801831419E-13</v>
      </c>
    </row>
    <row r="5971" spans="1:2">
      <c r="A5971">
        <v>231.90638830754324</v>
      </c>
      <c r="B5971">
        <f t="shared" si="93"/>
        <v>1.3115685774981979E-66</v>
      </c>
    </row>
    <row r="5972" spans="1:2">
      <c r="A5972">
        <v>218.31673666354618</v>
      </c>
      <c r="B5972">
        <f t="shared" si="93"/>
        <v>5.0176884849213527E-37</v>
      </c>
    </row>
    <row r="5973" spans="1:2">
      <c r="A5973">
        <v>81.157989370403811</v>
      </c>
      <c r="B5973">
        <f t="shared" si="93"/>
        <v>2.5385995986456475E-237</v>
      </c>
    </row>
    <row r="5974" spans="1:2">
      <c r="A5974">
        <v>159.03745907024131</v>
      </c>
      <c r="B5974">
        <f t="shared" si="93"/>
        <v>3.3227635681908337E-12</v>
      </c>
    </row>
    <row r="5975" spans="1:2">
      <c r="A5975">
        <v>123.26431760782725</v>
      </c>
      <c r="B5975">
        <f t="shared" si="93"/>
        <v>2.8771543098070301E-79</v>
      </c>
    </row>
    <row r="5976" spans="1:2">
      <c r="A5976">
        <v>136.75737409328576</v>
      </c>
      <c r="B5976">
        <f t="shared" si="93"/>
        <v>1.0167976817692712E-46</v>
      </c>
    </row>
    <row r="5977" spans="1:2">
      <c r="A5977">
        <v>142.4345139181969</v>
      </c>
      <c r="B5977">
        <f t="shared" si="93"/>
        <v>1.1910443327351888E-35</v>
      </c>
    </row>
    <row r="5978" spans="1:2">
      <c r="A5978">
        <v>150.29008909521508</v>
      </c>
      <c r="B5978">
        <f t="shared" si="93"/>
        <v>6.7139998364491356E-23</v>
      </c>
    </row>
    <row r="5979" spans="1:2">
      <c r="A5979">
        <v>206.3204992734245</v>
      </c>
      <c r="B5979">
        <f t="shared" si="93"/>
        <v>2.5646752229938308E-18</v>
      </c>
    </row>
    <row r="5980" spans="1:2">
      <c r="A5980">
        <v>143.08139998291153</v>
      </c>
      <c r="B5980">
        <f t="shared" si="93"/>
        <v>1.7316298067047499E-34</v>
      </c>
    </row>
    <row r="5981" spans="1:2">
      <c r="A5981">
        <v>153.99989979385282</v>
      </c>
      <c r="B5981">
        <f t="shared" si="93"/>
        <v>6.5086744077284383E-18</v>
      </c>
    </row>
    <row r="5982" spans="1:2">
      <c r="A5982">
        <v>167.00754531455459</v>
      </c>
      <c r="B5982">
        <f t="shared" si="93"/>
        <v>1.124548227021553E-5</v>
      </c>
    </row>
    <row r="5983" spans="1:2">
      <c r="A5983">
        <v>197.40672587402514</v>
      </c>
      <c r="B5983">
        <f t="shared" si="93"/>
        <v>6.5058979697134124E-9</v>
      </c>
    </row>
    <row r="5984" spans="1:2">
      <c r="A5984">
        <v>189.60524630500004</v>
      </c>
      <c r="B5984">
        <f t="shared" si="93"/>
        <v>7.9026011307865428E-4</v>
      </c>
    </row>
    <row r="5985" spans="1:2">
      <c r="A5985">
        <v>212.27698812224844</v>
      </c>
      <c r="B5985">
        <f t="shared" si="93"/>
        <v>9.7206140129613483E-27</v>
      </c>
    </row>
    <row r="5986" spans="1:2">
      <c r="A5986">
        <v>95.358521320740692</v>
      </c>
      <c r="B5986">
        <f t="shared" si="93"/>
        <v>1.863134327451208E-174</v>
      </c>
    </row>
    <row r="5987" spans="1:2">
      <c r="A5987">
        <v>269.09900316211861</v>
      </c>
      <c r="B5987">
        <f t="shared" si="93"/>
        <v>3.8429517868558615E-193</v>
      </c>
    </row>
    <row r="5988" spans="1:2">
      <c r="A5988">
        <v>175.66614746981941</v>
      </c>
      <c r="B5988">
        <f t="shared" si="93"/>
        <v>4.6840329904348853E-2</v>
      </c>
    </row>
    <row r="5989" spans="1:2">
      <c r="A5989">
        <v>165.01847358056693</v>
      </c>
      <c r="B5989">
        <f t="shared" si="93"/>
        <v>5.1105915994930629E-7</v>
      </c>
    </row>
    <row r="5990" spans="1:2">
      <c r="A5990">
        <v>159.37246916990262</v>
      </c>
      <c r="B5990">
        <f t="shared" si="93"/>
        <v>7.2055936429072698E-12</v>
      </c>
    </row>
    <row r="5991" spans="1:2">
      <c r="A5991">
        <v>213.86570597285754</v>
      </c>
      <c r="B5991">
        <f t="shared" si="93"/>
        <v>2.8335368624765657E-29</v>
      </c>
    </row>
    <row r="5992" spans="1:2">
      <c r="A5992">
        <v>259.20246389403474</v>
      </c>
      <c r="B5992">
        <f t="shared" si="93"/>
        <v>5.9078726058471202E-153</v>
      </c>
    </row>
    <row r="5993" spans="1:2">
      <c r="A5993">
        <v>252.54215233842842</v>
      </c>
      <c r="B5993">
        <f t="shared" si="93"/>
        <v>1.4330327120683331E-128</v>
      </c>
    </row>
    <row r="5994" spans="1:2">
      <c r="A5994">
        <v>175.30579998463509</v>
      </c>
      <c r="B5994">
        <f t="shared" si="93"/>
        <v>3.909557334397696E-2</v>
      </c>
    </row>
    <row r="5995" spans="1:2">
      <c r="A5995">
        <v>160.07750946271699</v>
      </c>
      <c r="B5995">
        <f t="shared" si="93"/>
        <v>3.5274402535869915E-11</v>
      </c>
    </row>
    <row r="5996" spans="1:2">
      <c r="A5996">
        <v>214.42712909418333</v>
      </c>
      <c r="B5996">
        <f t="shared" si="93"/>
        <v>3.3670784206420337E-30</v>
      </c>
    </row>
    <row r="5997" spans="1:2">
      <c r="A5997">
        <v>125.38117789488751</v>
      </c>
      <c r="B5997">
        <f t="shared" si="93"/>
        <v>1.4006744172737649E-73</v>
      </c>
    </row>
    <row r="5998" spans="1:2">
      <c r="A5998">
        <v>163.06395809777314</v>
      </c>
      <c r="B5998">
        <f t="shared" si="93"/>
        <v>1.5970478785342999E-8</v>
      </c>
    </row>
    <row r="5999" spans="1:2">
      <c r="A5999">
        <v>164.34909116440394</v>
      </c>
      <c r="B5999">
        <f t="shared" si="93"/>
        <v>1.6358439744996156E-7</v>
      </c>
    </row>
    <row r="6000" spans="1:2">
      <c r="A6000">
        <v>100.8627059488208</v>
      </c>
      <c r="B6000">
        <f t="shared" si="93"/>
        <v>1.0480981293588789E-152</v>
      </c>
    </row>
    <row r="6001" spans="1:2">
      <c r="A6001">
        <v>78.44451192766428</v>
      </c>
      <c r="B6001">
        <f t="shared" si="93"/>
        <v>1.9261958657980319E-250</v>
      </c>
    </row>
    <row r="6002" spans="1:2">
      <c r="A6002">
        <v>139.75170804740628</v>
      </c>
      <c r="B6002">
        <f t="shared" si="93"/>
        <v>1.0941953808521071E-40</v>
      </c>
    </row>
    <row r="6003" spans="1:2">
      <c r="A6003">
        <v>193.88511918776203</v>
      </c>
      <c r="B6003">
        <f t="shared" si="93"/>
        <v>2.9654865976095446E-6</v>
      </c>
    </row>
    <row r="6004" spans="1:2">
      <c r="A6004">
        <v>167.35386157022731</v>
      </c>
      <c r="B6004">
        <f t="shared" si="93"/>
        <v>1.8416512308571929E-5</v>
      </c>
    </row>
    <row r="6005" spans="1:2">
      <c r="A6005">
        <v>283.99205166322645</v>
      </c>
      <c r="B6005">
        <f t="shared" si="93"/>
        <v>1.5883545260032821E-262</v>
      </c>
    </row>
    <row r="6006" spans="1:2">
      <c r="A6006">
        <v>142.92404148334754</v>
      </c>
      <c r="B6006">
        <f t="shared" si="93"/>
        <v>9.0682330890788896E-35</v>
      </c>
    </row>
    <row r="6007" spans="1:2">
      <c r="A6007">
        <v>167.22908799209108</v>
      </c>
      <c r="B6007">
        <f t="shared" si="93"/>
        <v>1.5441521715422579E-5</v>
      </c>
    </row>
    <row r="6008" spans="1:2">
      <c r="A6008">
        <v>260.26164778129896</v>
      </c>
      <c r="B6008">
        <f t="shared" si="93"/>
        <v>4.9688670564616279E-157</v>
      </c>
    </row>
    <row r="6009" spans="1:2">
      <c r="A6009">
        <v>133.65310951456195</v>
      </c>
      <c r="B6009">
        <f t="shared" si="93"/>
        <v>1.9822301904125324E-53</v>
      </c>
    </row>
    <row r="6010" spans="1:2">
      <c r="A6010">
        <v>166.28887965423928</v>
      </c>
      <c r="B6010">
        <f t="shared" si="93"/>
        <v>3.872123274451035E-6</v>
      </c>
    </row>
    <row r="6011" spans="1:2">
      <c r="A6011">
        <v>247.60084033885505</v>
      </c>
      <c r="B6011">
        <f t="shared" si="93"/>
        <v>7.3163540271224745E-112</v>
      </c>
    </row>
    <row r="6012" spans="1:2">
      <c r="A6012">
        <v>191.29061729443492</v>
      </c>
      <c r="B6012">
        <f t="shared" si="93"/>
        <v>1.1170332406088404E-4</v>
      </c>
    </row>
    <row r="6013" spans="1:2">
      <c r="A6013">
        <v>163.28642845990544</v>
      </c>
      <c r="B6013">
        <f t="shared" si="93"/>
        <v>2.4206789386360459E-8</v>
      </c>
    </row>
    <row r="6014" spans="1:2">
      <c r="A6014">
        <v>191.50659386439656</v>
      </c>
      <c r="B6014">
        <f t="shared" si="93"/>
        <v>8.4970964581138983E-5</v>
      </c>
    </row>
    <row r="6015" spans="1:2">
      <c r="A6015">
        <v>192.91586272600398</v>
      </c>
      <c r="B6015">
        <f t="shared" si="93"/>
        <v>1.2556132390487548E-5</v>
      </c>
    </row>
    <row r="6016" spans="1:2">
      <c r="A6016">
        <v>268.56558451952878</v>
      </c>
      <c r="B6016">
        <f t="shared" si="93"/>
        <v>7.4338845014294029E-191</v>
      </c>
    </row>
    <row r="6017" spans="1:2">
      <c r="A6017">
        <v>101.82378719007829</v>
      </c>
      <c r="B6017">
        <f t="shared" si="93"/>
        <v>4.6586480835951073E-149</v>
      </c>
    </row>
    <row r="6018" spans="1:2">
      <c r="A6018">
        <v>199.7835697690607</v>
      </c>
      <c r="B6018">
        <f t="shared" ref="B6018:B6081" si="94">_xlfn.NORM.DIST(A6018,180,3,FALSE)</f>
        <v>4.7923299451325354E-11</v>
      </c>
    </row>
    <row r="6019" spans="1:2">
      <c r="A6019">
        <v>162.13766502885846</v>
      </c>
      <c r="B6019">
        <f t="shared" si="94"/>
        <v>2.6644354666617905E-9</v>
      </c>
    </row>
    <row r="6020" spans="1:2">
      <c r="A6020">
        <v>216.68070689855085</v>
      </c>
      <c r="B6020">
        <f t="shared" si="94"/>
        <v>4.5803362797564383E-34</v>
      </c>
    </row>
    <row r="6021" spans="1:2">
      <c r="A6021">
        <v>185.72955400457431</v>
      </c>
      <c r="B6021">
        <f t="shared" si="94"/>
        <v>2.1465315426268044E-2</v>
      </c>
    </row>
    <row r="6022" spans="1:2">
      <c r="A6022">
        <v>273.53449513582746</v>
      </c>
      <c r="B6022">
        <f t="shared" si="94"/>
        <v>1.0958179795005501E-212</v>
      </c>
    </row>
    <row r="6023" spans="1:2">
      <c r="A6023">
        <v>216.89326263156545</v>
      </c>
      <c r="B6023">
        <f t="shared" si="94"/>
        <v>1.9212250486011755E-34</v>
      </c>
    </row>
    <row r="6024" spans="1:2">
      <c r="A6024">
        <v>193.6100027248176</v>
      </c>
      <c r="B6024">
        <f t="shared" si="94"/>
        <v>4.5144501356984759E-6</v>
      </c>
    </row>
    <row r="6025" spans="1:2">
      <c r="A6025">
        <v>191.67873733720626</v>
      </c>
      <c r="B6025">
        <f t="shared" si="94"/>
        <v>6.8072688379087383E-5</v>
      </c>
    </row>
    <row r="6026" spans="1:2">
      <c r="A6026">
        <v>286.7959783540573</v>
      </c>
      <c r="B6026">
        <f t="shared" si="94"/>
        <v>8.7254371570737706E-277</v>
      </c>
    </row>
    <row r="6027" spans="1:2">
      <c r="A6027">
        <v>203.51123839616776</v>
      </c>
      <c r="B6027">
        <f t="shared" si="94"/>
        <v>6.1185081448386894E-15</v>
      </c>
    </row>
    <row r="6028" spans="1:2">
      <c r="A6028">
        <v>213.85602326488879</v>
      </c>
      <c r="B6028">
        <f t="shared" si="94"/>
        <v>2.9386642323295352E-29</v>
      </c>
    </row>
    <row r="6029" spans="1:2">
      <c r="A6029">
        <v>149.5705537305912</v>
      </c>
      <c r="B6029">
        <f t="shared" si="94"/>
        <v>6.066355798212988E-24</v>
      </c>
    </row>
    <row r="6030" spans="1:2">
      <c r="A6030">
        <v>162.80814907047898</v>
      </c>
      <c r="B6030">
        <f t="shared" si="94"/>
        <v>9.8328571625573522E-9</v>
      </c>
    </row>
    <row r="6031" spans="1:2">
      <c r="A6031">
        <v>243.81681487255264</v>
      </c>
      <c r="B6031">
        <f t="shared" si="94"/>
        <v>7.2877033191214422E-100</v>
      </c>
    </row>
    <row r="6032" spans="1:2">
      <c r="A6032">
        <v>239.27591473664506</v>
      </c>
      <c r="B6032">
        <f t="shared" si="94"/>
        <v>2.2319474858382979E-86</v>
      </c>
    </row>
    <row r="6033" spans="1:2">
      <c r="A6033">
        <v>225.35913831205107</v>
      </c>
      <c r="B6033">
        <f t="shared" si="94"/>
        <v>3.038706060562774E-51</v>
      </c>
    </row>
    <row r="6034" spans="1:2">
      <c r="A6034">
        <v>124.4725108332932</v>
      </c>
      <c r="B6034">
        <f t="shared" si="94"/>
        <v>5.3889886718186774E-76</v>
      </c>
    </row>
    <row r="6035" spans="1:2">
      <c r="A6035">
        <v>249.33978511369787</v>
      </c>
      <c r="B6035">
        <f t="shared" si="94"/>
        <v>1.3145202189600178E-117</v>
      </c>
    </row>
    <row r="6036" spans="1:2">
      <c r="A6036">
        <v>167.1123156935937</v>
      </c>
      <c r="B6036">
        <f t="shared" si="94"/>
        <v>1.3073716017374252E-5</v>
      </c>
    </row>
    <row r="6037" spans="1:2">
      <c r="A6037">
        <v>226.07044047588715</v>
      </c>
      <c r="B6037">
        <f t="shared" si="94"/>
        <v>8.1956112153729391E-53</v>
      </c>
    </row>
    <row r="6038" spans="1:2">
      <c r="A6038">
        <v>178.77290520089446</v>
      </c>
      <c r="B6038">
        <f t="shared" si="94"/>
        <v>0.12230904926760958</v>
      </c>
    </row>
    <row r="6039" spans="1:2">
      <c r="A6039">
        <v>183.26185499943676</v>
      </c>
      <c r="B6039">
        <f t="shared" si="94"/>
        <v>7.3634239024708073E-2</v>
      </c>
    </row>
    <row r="6040" spans="1:2">
      <c r="A6040">
        <v>149.62644672748866</v>
      </c>
      <c r="B6040">
        <f t="shared" si="94"/>
        <v>7.3269658841151257E-24</v>
      </c>
    </row>
    <row r="6041" spans="1:2">
      <c r="A6041">
        <v>242.3907317276462</v>
      </c>
      <c r="B6041">
        <f t="shared" si="94"/>
        <v>1.603659591136075E-95</v>
      </c>
    </row>
    <row r="6042" spans="1:2">
      <c r="A6042">
        <v>201.30682787537808</v>
      </c>
      <c r="B6042">
        <f t="shared" si="94"/>
        <v>1.4803941930994577E-12</v>
      </c>
    </row>
    <row r="6043" spans="1:2">
      <c r="A6043">
        <v>165.00618175967247</v>
      </c>
      <c r="B6043">
        <f t="shared" si="94"/>
        <v>5.0070435887118647E-7</v>
      </c>
    </row>
    <row r="6044" spans="1:2">
      <c r="A6044">
        <v>266.75428034621291</v>
      </c>
      <c r="B6044">
        <f t="shared" si="94"/>
        <v>3.4125398601616004E-183</v>
      </c>
    </row>
    <row r="6045" spans="1:2">
      <c r="A6045">
        <v>263.83253771171439</v>
      </c>
      <c r="B6045">
        <f t="shared" si="94"/>
        <v>3.6180074953842695E-171</v>
      </c>
    </row>
    <row r="6046" spans="1:2">
      <c r="A6046">
        <v>189.44643829825509</v>
      </c>
      <c r="B6046">
        <f t="shared" si="94"/>
        <v>9.3490864455934115E-4</v>
      </c>
    </row>
    <row r="6047" spans="1:2">
      <c r="A6047">
        <v>135.76544733921764</v>
      </c>
      <c r="B6047">
        <f t="shared" si="94"/>
        <v>8.1973005263978494E-49</v>
      </c>
    </row>
    <row r="6048" spans="1:2">
      <c r="A6048">
        <v>171.51243969208736</v>
      </c>
      <c r="B6048">
        <f t="shared" si="94"/>
        <v>2.4303993108528198E-3</v>
      </c>
    </row>
    <row r="6049" spans="1:2">
      <c r="A6049">
        <v>137.67265090762521</v>
      </c>
      <c r="B6049">
        <f t="shared" si="94"/>
        <v>7.8868441562691175E-45</v>
      </c>
    </row>
    <row r="6050" spans="1:2">
      <c r="A6050">
        <v>185.91410525885294</v>
      </c>
      <c r="B6050">
        <f t="shared" si="94"/>
        <v>1.904982155193732E-2</v>
      </c>
    </row>
    <row r="6051" spans="1:2">
      <c r="A6051">
        <v>203.75881422267412</v>
      </c>
      <c r="B6051">
        <f t="shared" si="94"/>
        <v>3.1936228021565555E-15</v>
      </c>
    </row>
    <row r="6052" spans="1:2">
      <c r="A6052">
        <v>264.05935659538954</v>
      </c>
      <c r="B6052">
        <f t="shared" si="94"/>
        <v>4.3618424534551237E-172</v>
      </c>
    </row>
    <row r="6053" spans="1:2">
      <c r="A6053">
        <v>128.97641954594292</v>
      </c>
      <c r="B6053">
        <f t="shared" si="94"/>
        <v>2.0426370931449424E-64</v>
      </c>
    </row>
    <row r="6054" spans="1:2">
      <c r="A6054">
        <v>237.97669246021542</v>
      </c>
      <c r="B6054">
        <f t="shared" si="94"/>
        <v>1.0572930125322515E-82</v>
      </c>
    </row>
    <row r="6055" spans="1:2">
      <c r="A6055">
        <v>62.842712395358831</v>
      </c>
      <c r="B6055">
        <f t="shared" si="94"/>
        <v>0</v>
      </c>
    </row>
    <row r="6056" spans="1:2">
      <c r="A6056">
        <v>163.48802591863205</v>
      </c>
      <c r="B6056">
        <f t="shared" si="94"/>
        <v>3.5119431001595625E-8</v>
      </c>
    </row>
    <row r="6057" spans="1:2">
      <c r="A6057">
        <v>193.15369786425435</v>
      </c>
      <c r="B6057">
        <f t="shared" si="94"/>
        <v>8.8973228695014979E-6</v>
      </c>
    </row>
    <row r="6058" spans="1:2">
      <c r="A6058">
        <v>182.52330210059881</v>
      </c>
      <c r="B6058">
        <f t="shared" si="94"/>
        <v>9.3361519464375958E-2</v>
      </c>
    </row>
    <row r="6059" spans="1:2">
      <c r="A6059">
        <v>223.40497071098071</v>
      </c>
      <c r="B6059">
        <f t="shared" si="94"/>
        <v>4.6541303888897739E-47</v>
      </c>
    </row>
    <row r="6060" spans="1:2">
      <c r="A6060">
        <v>222.22831876177224</v>
      </c>
      <c r="B6060">
        <f t="shared" si="94"/>
        <v>1.2558462322326712E-44</v>
      </c>
    </row>
    <row r="6061" spans="1:2">
      <c r="A6061">
        <v>255.61116490251152</v>
      </c>
      <c r="B6061">
        <f t="shared" si="94"/>
        <v>1.5341630651615055E-139</v>
      </c>
    </row>
    <row r="6062" spans="1:2">
      <c r="A6062">
        <v>215.11135446387925</v>
      </c>
      <c r="B6062">
        <f t="shared" si="94"/>
        <v>2.394794657945665E-31</v>
      </c>
    </row>
    <row r="6063" spans="1:2">
      <c r="A6063">
        <v>164.36544160540507</v>
      </c>
      <c r="B6063">
        <f t="shared" si="94"/>
        <v>1.6829989019162317E-7</v>
      </c>
    </row>
    <row r="6064" spans="1:2">
      <c r="A6064">
        <v>164.47989469241293</v>
      </c>
      <c r="B6064">
        <f t="shared" si="94"/>
        <v>2.0517115402439016E-7</v>
      </c>
    </row>
    <row r="6065" spans="1:2">
      <c r="A6065">
        <v>215.68211241145036</v>
      </c>
      <c r="B6065">
        <f t="shared" si="94"/>
        <v>2.5373201862728241E-32</v>
      </c>
    </row>
    <row r="6066" spans="1:2">
      <c r="A6066">
        <v>267.92084372544196</v>
      </c>
      <c r="B6066">
        <f t="shared" si="94"/>
        <v>4.1364949789558183E-188</v>
      </c>
    </row>
    <row r="6067" spans="1:2">
      <c r="A6067">
        <v>173.03192907973425</v>
      </c>
      <c r="B6067">
        <f t="shared" si="94"/>
        <v>8.9599023327253877E-3</v>
      </c>
    </row>
    <row r="6068" spans="1:2">
      <c r="A6068">
        <v>275.67025699652731</v>
      </c>
      <c r="B6068">
        <f t="shared" si="94"/>
        <v>1.9494707901004746E-222</v>
      </c>
    </row>
    <row r="6069" spans="1:2">
      <c r="A6069">
        <v>134.2396381002618</v>
      </c>
      <c r="B6069">
        <f t="shared" si="94"/>
        <v>3.9866252003057524E-52</v>
      </c>
    </row>
    <row r="6070" spans="1:2">
      <c r="A6070">
        <v>170.17228333286766</v>
      </c>
      <c r="B6070">
        <f t="shared" si="94"/>
        <v>6.215281049725685E-4</v>
      </c>
    </row>
    <row r="6071" spans="1:2">
      <c r="A6071">
        <v>226.26444251698558</v>
      </c>
      <c r="B6071">
        <f t="shared" si="94"/>
        <v>3.0295784155651539E-53</v>
      </c>
    </row>
    <row r="6072" spans="1:2">
      <c r="A6072">
        <v>181.73842295225768</v>
      </c>
      <c r="B6072">
        <f t="shared" si="94"/>
        <v>0.11242757255833313</v>
      </c>
    </row>
    <row r="6073" spans="1:2">
      <c r="A6073">
        <v>200.97100605169544</v>
      </c>
      <c r="B6073">
        <f t="shared" si="94"/>
        <v>3.2578782416782921E-12</v>
      </c>
    </row>
    <row r="6074" spans="1:2">
      <c r="A6074">
        <v>169.19664903951343</v>
      </c>
      <c r="B6074">
        <f t="shared" si="94"/>
        <v>2.0314864646564512E-4</v>
      </c>
    </row>
    <row r="6075" spans="1:2">
      <c r="A6075">
        <v>164.54935507652408</v>
      </c>
      <c r="B6075">
        <f t="shared" si="94"/>
        <v>2.3121727973253448E-7</v>
      </c>
    </row>
    <row r="6076" spans="1:2">
      <c r="A6076">
        <v>228.43777560381568</v>
      </c>
      <c r="B6076">
        <f t="shared" si="94"/>
        <v>3.277019332822677E-58</v>
      </c>
    </row>
    <row r="6077" spans="1:2">
      <c r="A6077">
        <v>226.429454414465</v>
      </c>
      <c r="B6077">
        <f t="shared" si="94"/>
        <v>1.2952039199188667E-53</v>
      </c>
    </row>
    <row r="6078" spans="1:2">
      <c r="A6078">
        <v>148.18401314158109</v>
      </c>
      <c r="B6078">
        <f t="shared" si="94"/>
        <v>5.0186476117372637E-26</v>
      </c>
    </row>
    <row r="6079" spans="1:2">
      <c r="A6079">
        <v>251.47438736865297</v>
      </c>
      <c r="B6079">
        <f t="shared" si="94"/>
        <v>7.3532220806122567E-125</v>
      </c>
    </row>
    <row r="6080" spans="1:2">
      <c r="A6080">
        <v>211.09865474471007</v>
      </c>
      <c r="B6080">
        <f t="shared" si="94"/>
        <v>6.1585177152048689E-25</v>
      </c>
    </row>
    <row r="6081" spans="1:2">
      <c r="A6081">
        <v>140.99167447027867</v>
      </c>
      <c r="B6081">
        <f t="shared" si="94"/>
        <v>2.5717884855245724E-38</v>
      </c>
    </row>
    <row r="6082" spans="1:2">
      <c r="A6082">
        <v>221.64839992881753</v>
      </c>
      <c r="B6082">
        <f t="shared" ref="B6082:B6145" si="95">_xlfn.NORM.DIST(A6082,180,3,FALSE)</f>
        <v>1.8729984319498842E-43</v>
      </c>
    </row>
    <row r="6083" spans="1:2">
      <c r="A6083">
        <v>286.83123036869802</v>
      </c>
      <c r="B6083">
        <f t="shared" si="95"/>
        <v>5.7423318698191386E-277</v>
      </c>
    </row>
    <row r="6084" spans="1:2">
      <c r="A6084">
        <v>98.363291726564057</v>
      </c>
      <c r="B6084">
        <f t="shared" si="95"/>
        <v>2.1134838571954127E-162</v>
      </c>
    </row>
    <row r="6085" spans="1:2">
      <c r="A6085">
        <v>165.4049701752956</v>
      </c>
      <c r="B6085">
        <f t="shared" si="95"/>
        <v>9.6444629519299534E-7</v>
      </c>
    </row>
    <row r="6086" spans="1:2">
      <c r="A6086">
        <v>227.73192358697997</v>
      </c>
      <c r="B6086">
        <f t="shared" si="95"/>
        <v>1.4232781356937172E-56</v>
      </c>
    </row>
    <row r="6087" spans="1:2">
      <c r="A6087">
        <v>171.74180970840098</v>
      </c>
      <c r="B6087">
        <f t="shared" si="95"/>
        <v>3.0085040537056401E-3</v>
      </c>
    </row>
    <row r="6088" spans="1:2">
      <c r="A6088">
        <v>197.75449163687881</v>
      </c>
      <c r="B6088">
        <f t="shared" si="95"/>
        <v>3.2982207815289536E-9</v>
      </c>
    </row>
    <row r="6089" spans="1:2">
      <c r="A6089">
        <v>82.257759458734654</v>
      </c>
      <c r="B6089">
        <f t="shared" si="95"/>
        <v>4.1772711387002808E-232</v>
      </c>
    </row>
    <row r="6090" spans="1:2">
      <c r="A6090">
        <v>118.0847066277056</v>
      </c>
      <c r="B6090">
        <f t="shared" si="95"/>
        <v>4.2760440187963345E-94</v>
      </c>
    </row>
    <row r="6091" spans="1:2">
      <c r="A6091">
        <v>236.70680820912821</v>
      </c>
      <c r="B6091">
        <f t="shared" si="95"/>
        <v>3.4513906336816364E-79</v>
      </c>
    </row>
    <row r="6092" spans="1:2">
      <c r="A6092">
        <v>209.3408663765149</v>
      </c>
      <c r="B6092">
        <f t="shared" si="95"/>
        <v>2.2530769038786677E-22</v>
      </c>
    </row>
    <row r="6093" spans="1:2">
      <c r="A6093">
        <v>246.20803787882323</v>
      </c>
      <c r="B6093">
        <f t="shared" si="95"/>
        <v>2.2957017864303597E-107</v>
      </c>
    </row>
    <row r="6094" spans="1:2">
      <c r="A6094">
        <v>166.6162943362724</v>
      </c>
      <c r="B6094">
        <f t="shared" si="95"/>
        <v>6.3385490542684966E-6</v>
      </c>
    </row>
    <row r="6095" spans="1:2">
      <c r="A6095">
        <v>177.7305935772165</v>
      </c>
      <c r="B6095">
        <f t="shared" si="95"/>
        <v>9.9891233462678058E-2</v>
      </c>
    </row>
    <row r="6096" spans="1:2">
      <c r="A6096">
        <v>238.99320285607246</v>
      </c>
      <c r="B6096">
        <f t="shared" si="95"/>
        <v>1.4302506113896695E-85</v>
      </c>
    </row>
    <row r="6097" spans="1:2">
      <c r="A6097">
        <v>134.67564986029174</v>
      </c>
      <c r="B6097">
        <f t="shared" si="95"/>
        <v>3.620794983546683E-51</v>
      </c>
    </row>
    <row r="6098" spans="1:2">
      <c r="A6098">
        <v>257.40206001471961</v>
      </c>
      <c r="B6098">
        <f t="shared" si="95"/>
        <v>3.7515023743500971E-146</v>
      </c>
    </row>
    <row r="6099" spans="1:2">
      <c r="A6099">
        <v>202.33725354017224</v>
      </c>
      <c r="B6099">
        <f t="shared" si="95"/>
        <v>1.2170745500822392E-13</v>
      </c>
    </row>
    <row r="6100" spans="1:2">
      <c r="A6100">
        <v>274.47308002563659</v>
      </c>
      <c r="B6100">
        <f t="shared" si="95"/>
        <v>6.0559049956519462E-217</v>
      </c>
    </row>
    <row r="6101" spans="1:2">
      <c r="A6101">
        <v>216.04182211347506</v>
      </c>
      <c r="B6101">
        <f t="shared" si="95"/>
        <v>6.0518960607186682E-33</v>
      </c>
    </row>
    <row r="6102" spans="1:2">
      <c r="A6102">
        <v>145.95409129440668</v>
      </c>
      <c r="B6102">
        <f t="shared" si="95"/>
        <v>1.4356887159894753E-29</v>
      </c>
    </row>
    <row r="6103" spans="1:2">
      <c r="A6103">
        <v>237.72424628958106</v>
      </c>
      <c r="B6103">
        <f t="shared" si="95"/>
        <v>5.356940079644217E-82</v>
      </c>
    </row>
    <row r="6104" spans="1:2">
      <c r="A6104">
        <v>121.73955201404169</v>
      </c>
      <c r="B6104">
        <f t="shared" si="95"/>
        <v>1.6920011198719979E-83</v>
      </c>
    </row>
    <row r="6105" spans="1:2">
      <c r="A6105">
        <v>157.47367274314456</v>
      </c>
      <c r="B6105">
        <f t="shared" si="95"/>
        <v>7.5972309406873968E-14</v>
      </c>
    </row>
    <row r="6106" spans="1:2">
      <c r="A6106">
        <v>166.43446815549396</v>
      </c>
      <c r="B6106">
        <f t="shared" si="95"/>
        <v>4.8279569685239567E-6</v>
      </c>
    </row>
    <row r="6107" spans="1:2">
      <c r="A6107">
        <v>255.91706889797933</v>
      </c>
      <c r="B6107">
        <f t="shared" si="95"/>
        <v>1.1681231377925521E-140</v>
      </c>
    </row>
    <row r="6108" spans="1:2">
      <c r="A6108">
        <v>160.94211150601041</v>
      </c>
      <c r="B6108">
        <f t="shared" si="95"/>
        <v>2.2941200251112355E-10</v>
      </c>
    </row>
    <row r="6109" spans="1:2">
      <c r="A6109">
        <v>220.72407818966894</v>
      </c>
      <c r="B6109">
        <f t="shared" si="95"/>
        <v>1.2869777438564879E-41</v>
      </c>
    </row>
    <row r="6110" spans="1:2">
      <c r="A6110">
        <v>178.53872282074008</v>
      </c>
      <c r="B6110">
        <f t="shared" si="95"/>
        <v>0.11810510606994121</v>
      </c>
    </row>
    <row r="6111" spans="1:2">
      <c r="A6111">
        <v>188.72498958415235</v>
      </c>
      <c r="B6111">
        <f t="shared" si="95"/>
        <v>1.9367535931978891E-3</v>
      </c>
    </row>
    <row r="6112" spans="1:2">
      <c r="A6112">
        <v>211.08926193817751</v>
      </c>
      <c r="B6112">
        <f t="shared" si="95"/>
        <v>6.3616461812401641E-25</v>
      </c>
    </row>
    <row r="6113" spans="1:2">
      <c r="A6113">
        <v>208.86792117351433</v>
      </c>
      <c r="B6113">
        <f t="shared" si="95"/>
        <v>1.0399078277894306E-21</v>
      </c>
    </row>
    <row r="6114" spans="1:2">
      <c r="A6114">
        <v>234.27395535662072</v>
      </c>
      <c r="B6114">
        <f t="shared" si="95"/>
        <v>1.1282572709092524E-72</v>
      </c>
    </row>
    <row r="6115" spans="1:2">
      <c r="A6115">
        <v>121.44640368176624</v>
      </c>
      <c r="B6115">
        <f t="shared" si="95"/>
        <v>2.5245462261088232E-84</v>
      </c>
    </row>
    <row r="6116" spans="1:2">
      <c r="A6116">
        <v>216.50914322861354</v>
      </c>
      <c r="B6116">
        <f t="shared" si="95"/>
        <v>9.2015130737315571E-34</v>
      </c>
    </row>
    <row r="6117" spans="1:2">
      <c r="A6117">
        <v>170.19611323092249</v>
      </c>
      <c r="B6117">
        <f t="shared" si="95"/>
        <v>6.3789333420278995E-4</v>
      </c>
    </row>
    <row r="6118" spans="1:2">
      <c r="A6118">
        <v>179.77567426867608</v>
      </c>
      <c r="B6118">
        <f t="shared" si="95"/>
        <v>0.13260950919526157</v>
      </c>
    </row>
    <row r="6119" spans="1:2">
      <c r="A6119">
        <v>149.28575455967803</v>
      </c>
      <c r="B6119">
        <f t="shared" si="95"/>
        <v>2.3055789139296204E-24</v>
      </c>
    </row>
    <row r="6120" spans="1:2">
      <c r="A6120">
        <v>260.83194188657217</v>
      </c>
      <c r="B6120">
        <f t="shared" si="95"/>
        <v>3.0175127521926274E-159</v>
      </c>
    </row>
    <row r="6121" spans="1:2">
      <c r="A6121">
        <v>176.29233457199007</v>
      </c>
      <c r="B6121">
        <f t="shared" si="95"/>
        <v>6.1960327087814501E-2</v>
      </c>
    </row>
    <row r="6122" spans="1:2">
      <c r="A6122">
        <v>137.33033529177192</v>
      </c>
      <c r="B6122">
        <f t="shared" si="95"/>
        <v>1.5663725315517645E-45</v>
      </c>
    </row>
    <row r="6123" spans="1:2">
      <c r="A6123">
        <v>222.10203769616783</v>
      </c>
      <c r="B6123">
        <f t="shared" si="95"/>
        <v>2.2692262789470813E-44</v>
      </c>
    </row>
    <row r="6124" spans="1:2">
      <c r="A6124">
        <v>291.15238521597348</v>
      </c>
      <c r="B6124">
        <f t="shared" si="95"/>
        <v>1.0775438626948493E-299</v>
      </c>
    </row>
    <row r="6125" spans="1:2">
      <c r="A6125">
        <v>71.577790549490601</v>
      </c>
      <c r="B6125">
        <f t="shared" si="95"/>
        <v>3.1354850920565751E-285</v>
      </c>
    </row>
    <row r="6126" spans="1:2">
      <c r="A6126">
        <v>103.9646513160551</v>
      </c>
      <c r="B6126">
        <f t="shared" si="95"/>
        <v>4.3037596820197365E-141</v>
      </c>
    </row>
    <row r="6127" spans="1:2">
      <c r="A6127">
        <v>122.90066524627036</v>
      </c>
      <c r="B6127">
        <f t="shared" si="95"/>
        <v>2.8851829789067394E-80</v>
      </c>
    </row>
    <row r="6128" spans="1:2">
      <c r="A6128">
        <v>228.29699946640176</v>
      </c>
      <c r="B6128">
        <f t="shared" si="95"/>
        <v>6.9830580386356459E-58</v>
      </c>
    </row>
    <row r="6129" spans="1:2">
      <c r="A6129">
        <v>270.0106851986493</v>
      </c>
      <c r="B6129">
        <f t="shared" si="95"/>
        <v>4.414321618652724E-197</v>
      </c>
    </row>
    <row r="6130" spans="1:2">
      <c r="A6130">
        <v>212.78379381299601</v>
      </c>
      <c r="B6130">
        <f t="shared" si="95"/>
        <v>1.5564471518567234E-27</v>
      </c>
    </row>
    <row r="6131" spans="1:2">
      <c r="A6131">
        <v>228.52973233937519</v>
      </c>
      <c r="B6131">
        <f t="shared" si="95"/>
        <v>1.9968194328636896E-58</v>
      </c>
    </row>
    <row r="6132" spans="1:2">
      <c r="A6132">
        <v>248.12092351538013</v>
      </c>
      <c r="B6132">
        <f t="shared" si="95"/>
        <v>1.4495006216002964E-113</v>
      </c>
    </row>
    <row r="6133" spans="1:2">
      <c r="A6133">
        <v>145.77348269966024</v>
      </c>
      <c r="B6133">
        <f t="shared" si="95"/>
        <v>7.2369305680346179E-30</v>
      </c>
    </row>
    <row r="6134" spans="1:2">
      <c r="A6134">
        <v>115.0757616412011</v>
      </c>
      <c r="B6134">
        <f t="shared" si="95"/>
        <v>2.6467700928453151E-103</v>
      </c>
    </row>
    <row r="6135" spans="1:2">
      <c r="A6135">
        <v>187.66186303735594</v>
      </c>
      <c r="B6135">
        <f t="shared" si="95"/>
        <v>5.0980752010383696E-3</v>
      </c>
    </row>
    <row r="6136" spans="1:2">
      <c r="A6136">
        <v>213.15405592729803</v>
      </c>
      <c r="B6136">
        <f t="shared" si="95"/>
        <v>4.0093997259118403E-28</v>
      </c>
    </row>
    <row r="6137" spans="1:2">
      <c r="A6137">
        <v>148.32136844204797</v>
      </c>
      <c r="B6137">
        <f t="shared" si="95"/>
        <v>8.1472333873360412E-26</v>
      </c>
    </row>
    <row r="6138" spans="1:2">
      <c r="A6138">
        <v>213.39536988278269</v>
      </c>
      <c r="B6138">
        <f t="shared" si="95"/>
        <v>1.6428916901120711E-28</v>
      </c>
    </row>
    <row r="6139" spans="1:2">
      <c r="A6139">
        <v>233.33467470336473</v>
      </c>
      <c r="B6139">
        <f t="shared" si="95"/>
        <v>3.0980267305457439E-70</v>
      </c>
    </row>
    <row r="6140" spans="1:2">
      <c r="A6140">
        <v>158.24962292725104</v>
      </c>
      <c r="B6140">
        <f t="shared" si="95"/>
        <v>5.1237885674874369E-13</v>
      </c>
    </row>
    <row r="6141" spans="1:2">
      <c r="A6141">
        <v>206.46771122272185</v>
      </c>
      <c r="B6141">
        <f t="shared" si="95"/>
        <v>1.6654686473719697E-18</v>
      </c>
    </row>
    <row r="6142" spans="1:2">
      <c r="A6142">
        <v>273.68176506541204</v>
      </c>
      <c r="B6142">
        <f t="shared" si="95"/>
        <v>2.3687109103061122E-213</v>
      </c>
    </row>
    <row r="6143" spans="1:2">
      <c r="A6143">
        <v>138.49840615846915</v>
      </c>
      <c r="B6143">
        <f t="shared" si="95"/>
        <v>3.6902828188637034E-43</v>
      </c>
    </row>
    <row r="6144" spans="1:2">
      <c r="A6144">
        <v>176.8085330692702</v>
      </c>
      <c r="B6144">
        <f t="shared" si="95"/>
        <v>7.5516071656478931E-2</v>
      </c>
    </row>
    <row r="6145" spans="1:2">
      <c r="A6145">
        <v>223.99625368023408</v>
      </c>
      <c r="B6145">
        <f t="shared" si="95"/>
        <v>2.6360791629207943E-48</v>
      </c>
    </row>
    <row r="6146" spans="1:2">
      <c r="A6146">
        <v>193.95394178871356</v>
      </c>
      <c r="B6146">
        <f t="shared" ref="B6146:B6209" si="96">_xlfn.NORM.DIST(A6146,180,3,FALSE)</f>
        <v>2.6660529969369772E-6</v>
      </c>
    </row>
    <row r="6147" spans="1:2">
      <c r="A6147">
        <v>213.77340135557461</v>
      </c>
      <c r="B6147">
        <f t="shared" si="96"/>
        <v>4.0083567448800382E-29</v>
      </c>
    </row>
    <row r="6148" spans="1:2">
      <c r="A6148">
        <v>169.32432163201156</v>
      </c>
      <c r="B6148">
        <f t="shared" si="96"/>
        <v>2.3658014621691991E-4</v>
      </c>
    </row>
    <row r="6149" spans="1:2">
      <c r="A6149">
        <v>178.93675749262911</v>
      </c>
      <c r="B6149">
        <f t="shared" si="96"/>
        <v>0.12488580446542859</v>
      </c>
    </row>
    <row r="6150" spans="1:2">
      <c r="A6150">
        <v>176.06934238727263</v>
      </c>
      <c r="B6150">
        <f t="shared" si="96"/>
        <v>5.6366064013838098E-2</v>
      </c>
    </row>
    <row r="6151" spans="1:2">
      <c r="A6151">
        <v>90.247443040134385</v>
      </c>
      <c r="B6151">
        <f t="shared" si="96"/>
        <v>5.8133456442851856E-196</v>
      </c>
    </row>
    <row r="6152" spans="1:2">
      <c r="A6152">
        <v>11.844179425388575</v>
      </c>
      <c r="B6152">
        <f t="shared" si="96"/>
        <v>0</v>
      </c>
    </row>
    <row r="6153" spans="1:2">
      <c r="A6153">
        <v>103.13669281429611</v>
      </c>
      <c r="B6153">
        <f t="shared" si="96"/>
        <v>3.7971796572977636E-144</v>
      </c>
    </row>
    <row r="6154" spans="1:2">
      <c r="A6154">
        <v>197.57220161380246</v>
      </c>
      <c r="B6154">
        <f t="shared" si="96"/>
        <v>4.7168654724927311E-9</v>
      </c>
    </row>
    <row r="6155" spans="1:2">
      <c r="A6155">
        <v>152.45947952251299</v>
      </c>
      <c r="B6155">
        <f t="shared" si="96"/>
        <v>6.6615911128226E-20</v>
      </c>
    </row>
    <row r="6156" spans="1:2">
      <c r="A6156">
        <v>211.39052751066629</v>
      </c>
      <c r="B6156">
        <f t="shared" si="96"/>
        <v>2.2357224626006268E-25</v>
      </c>
    </row>
    <row r="6157" spans="1:2">
      <c r="A6157">
        <v>122.36446354989312</v>
      </c>
      <c r="B6157">
        <f t="shared" si="96"/>
        <v>9.4585903961979918E-82</v>
      </c>
    </row>
    <row r="6158" spans="1:2">
      <c r="A6158">
        <v>173.44121192734747</v>
      </c>
      <c r="B6158">
        <f t="shared" si="96"/>
        <v>1.2186541417813277E-2</v>
      </c>
    </row>
    <row r="6159" spans="1:2">
      <c r="A6159">
        <v>184.79212872050994</v>
      </c>
      <c r="B6159">
        <f t="shared" si="96"/>
        <v>3.7129025817768196E-2</v>
      </c>
    </row>
    <row r="6160" spans="1:2">
      <c r="A6160">
        <v>234.05455794971203</v>
      </c>
      <c r="B6160">
        <f t="shared" si="96"/>
        <v>4.2251840011679547E-72</v>
      </c>
    </row>
    <row r="6161" spans="1:2">
      <c r="A6161">
        <v>176.4253413509141</v>
      </c>
      <c r="B6161">
        <f t="shared" si="96"/>
        <v>6.5385813801418211E-2</v>
      </c>
    </row>
    <row r="6162" spans="1:2">
      <c r="A6162">
        <v>172.97278918675147</v>
      </c>
      <c r="B6162">
        <f t="shared" si="96"/>
        <v>8.5572350869732756E-3</v>
      </c>
    </row>
    <row r="6163" spans="1:2">
      <c r="A6163">
        <v>265.06171980116051</v>
      </c>
      <c r="B6163">
        <f t="shared" si="96"/>
        <v>3.5445662368188812E-176</v>
      </c>
    </row>
    <row r="6164" spans="1:2">
      <c r="A6164">
        <v>271.33704224950634</v>
      </c>
      <c r="B6164">
        <f t="shared" si="96"/>
        <v>6.9412709757567395E-203</v>
      </c>
    </row>
    <row r="6165" spans="1:2">
      <c r="A6165">
        <v>166.70912077614048</v>
      </c>
      <c r="B6165">
        <f t="shared" si="96"/>
        <v>7.2733091920339294E-6</v>
      </c>
    </row>
    <row r="6166" spans="1:2">
      <c r="A6166">
        <v>39.641320654191077</v>
      </c>
      <c r="B6166">
        <f t="shared" si="96"/>
        <v>0</v>
      </c>
    </row>
    <row r="6167" spans="1:2">
      <c r="A6167">
        <v>90.155602265149355</v>
      </c>
      <c r="B6167">
        <f t="shared" si="96"/>
        <v>2.3251974071497613E-196</v>
      </c>
    </row>
    <row r="6168" spans="1:2">
      <c r="A6168">
        <v>125.71224533501663</v>
      </c>
      <c r="B6168">
        <f t="shared" si="96"/>
        <v>1.0381577323788152E-72</v>
      </c>
    </row>
    <row r="6169" spans="1:2">
      <c r="A6169">
        <v>163.46744291666255</v>
      </c>
      <c r="B6169">
        <f t="shared" si="96"/>
        <v>3.3817152429000893E-8</v>
      </c>
    </row>
    <row r="6170" spans="1:2">
      <c r="A6170">
        <v>66.230616539251059</v>
      </c>
      <c r="B6170">
        <f t="shared" si="96"/>
        <v>0</v>
      </c>
    </row>
    <row r="6171" spans="1:2">
      <c r="A6171">
        <v>212.71189825682086</v>
      </c>
      <c r="B6171">
        <f t="shared" si="96"/>
        <v>2.021841017067562E-27</v>
      </c>
    </row>
    <row r="6172" spans="1:2">
      <c r="A6172">
        <v>142.2808081767289</v>
      </c>
      <c r="B6172">
        <f t="shared" si="96"/>
        <v>6.2622784750475836E-36</v>
      </c>
    </row>
    <row r="6173" spans="1:2">
      <c r="A6173">
        <v>169.98147020756733</v>
      </c>
      <c r="B6173">
        <f t="shared" si="96"/>
        <v>5.0360712343663395E-4</v>
      </c>
    </row>
    <row r="6174" spans="1:2">
      <c r="A6174">
        <v>158.16410200357495</v>
      </c>
      <c r="B6174">
        <f t="shared" si="96"/>
        <v>4.1653847470290316E-13</v>
      </c>
    </row>
    <row r="6175" spans="1:2">
      <c r="A6175">
        <v>135.27470218803501</v>
      </c>
      <c r="B6175">
        <f t="shared" si="96"/>
        <v>7.2501522888048403E-50</v>
      </c>
    </row>
    <row r="6176" spans="1:2">
      <c r="A6176">
        <v>130.27912063960684</v>
      </c>
      <c r="B6176">
        <f t="shared" si="96"/>
        <v>2.9969435159002126E-61</v>
      </c>
    </row>
    <row r="6177" spans="1:2">
      <c r="A6177">
        <v>128.07401435537031</v>
      </c>
      <c r="B6177">
        <f t="shared" si="96"/>
        <v>1.171373803415949E-66</v>
      </c>
    </row>
    <row r="6178" spans="1:2">
      <c r="A6178">
        <v>156.83096125911106</v>
      </c>
      <c r="B6178">
        <f t="shared" si="96"/>
        <v>1.4861312221243762E-14</v>
      </c>
    </row>
    <row r="6179" spans="1:2">
      <c r="A6179">
        <v>147.33599346043775</v>
      </c>
      <c r="B6179">
        <f t="shared" si="96"/>
        <v>2.4059647214663785E-27</v>
      </c>
    </row>
    <row r="6180" spans="1:2">
      <c r="A6180">
        <v>69.833743509370834</v>
      </c>
      <c r="B6180">
        <f t="shared" si="96"/>
        <v>1.9871171070123409E-294</v>
      </c>
    </row>
    <row r="6181" spans="1:2">
      <c r="A6181">
        <v>232.03753971727565</v>
      </c>
      <c r="B6181">
        <f t="shared" si="96"/>
        <v>6.1500102695986548E-67</v>
      </c>
    </row>
    <row r="6182" spans="1:2">
      <c r="A6182">
        <v>141.14833720639581</v>
      </c>
      <c r="B6182">
        <f t="shared" si="96"/>
        <v>5.0644970444948884E-38</v>
      </c>
    </row>
    <row r="6183" spans="1:2">
      <c r="A6183">
        <v>183.6998380892328</v>
      </c>
      <c r="B6183">
        <f t="shared" si="96"/>
        <v>6.2160233557527242E-2</v>
      </c>
    </row>
    <row r="6184" spans="1:2">
      <c r="A6184">
        <v>202.25567527602834</v>
      </c>
      <c r="B6184">
        <f t="shared" si="96"/>
        <v>1.4896643586600003E-13</v>
      </c>
    </row>
    <row r="6185" spans="1:2">
      <c r="A6185">
        <v>177.12899011683476</v>
      </c>
      <c r="B6185">
        <f t="shared" si="96"/>
        <v>8.4122730036060397E-2</v>
      </c>
    </row>
    <row r="6186" spans="1:2">
      <c r="A6186">
        <v>201.9556852698588</v>
      </c>
      <c r="B6186">
        <f t="shared" si="96"/>
        <v>3.1123631542626712E-13</v>
      </c>
    </row>
    <row r="6187" spans="1:2">
      <c r="A6187">
        <v>233.27414328348823</v>
      </c>
      <c r="B6187">
        <f t="shared" si="96"/>
        <v>4.433882201924892E-70</v>
      </c>
    </row>
    <row r="6188" spans="1:2">
      <c r="A6188">
        <v>213.04806796222692</v>
      </c>
      <c r="B6188">
        <f t="shared" si="96"/>
        <v>5.9206972720833991E-28</v>
      </c>
    </row>
    <row r="6189" spans="1:2">
      <c r="A6189">
        <v>122.12001865889761</v>
      </c>
      <c r="B6189">
        <f t="shared" si="96"/>
        <v>1.9703106989314599E-82</v>
      </c>
    </row>
    <row r="6190" spans="1:2">
      <c r="A6190">
        <v>121.37091334778233</v>
      </c>
      <c r="B6190">
        <f t="shared" si="96"/>
        <v>1.5443575641343775E-84</v>
      </c>
    </row>
    <row r="6191" spans="1:2">
      <c r="A6191">
        <v>135.53770077094669</v>
      </c>
      <c r="B6191">
        <f t="shared" si="96"/>
        <v>2.6686167036042325E-49</v>
      </c>
    </row>
    <row r="6192" spans="1:2">
      <c r="A6192">
        <v>211.81598685841891</v>
      </c>
      <c r="B6192">
        <f t="shared" si="96"/>
        <v>5.0186476117372637E-26</v>
      </c>
    </row>
    <row r="6193" spans="1:2">
      <c r="A6193">
        <v>198.66518800852646</v>
      </c>
      <c r="B6193">
        <f t="shared" si="96"/>
        <v>5.2244114050506823E-10</v>
      </c>
    </row>
    <row r="6194" spans="1:2">
      <c r="A6194">
        <v>184.13416842093284</v>
      </c>
      <c r="B6194">
        <f t="shared" si="96"/>
        <v>5.1453839954799227E-2</v>
      </c>
    </row>
    <row r="6195" spans="1:2">
      <c r="A6195">
        <v>232.03092996453051</v>
      </c>
      <c r="B6195">
        <f t="shared" si="96"/>
        <v>6.3895802448253778E-67</v>
      </c>
    </row>
    <row r="6196" spans="1:2">
      <c r="A6196">
        <v>267.50987944949884</v>
      </c>
      <c r="B6196">
        <f t="shared" si="96"/>
        <v>2.2704967199536039E-186</v>
      </c>
    </row>
    <row r="6197" spans="1:2">
      <c r="A6197">
        <v>275.35484423395246</v>
      </c>
      <c r="B6197">
        <f t="shared" si="96"/>
        <v>5.5416515482625674E-221</v>
      </c>
    </row>
    <row r="6198" spans="1:2">
      <c r="A6198">
        <v>243.74851409418625</v>
      </c>
      <c r="B6198">
        <f t="shared" si="96"/>
        <v>1.1825207964231187E-99</v>
      </c>
    </row>
    <row r="6199" spans="1:2">
      <c r="A6199">
        <v>213.75391997906263</v>
      </c>
      <c r="B6199">
        <f t="shared" si="96"/>
        <v>4.312277124686789E-29</v>
      </c>
    </row>
    <row r="6200" spans="1:2">
      <c r="A6200">
        <v>148.82608684245497</v>
      </c>
      <c r="B6200">
        <f t="shared" si="96"/>
        <v>4.7468112807551315E-25</v>
      </c>
    </row>
    <row r="6201" spans="1:2">
      <c r="A6201">
        <v>107.3720368364593</v>
      </c>
      <c r="B6201">
        <f t="shared" si="96"/>
        <v>7.1729227971145582E-129</v>
      </c>
    </row>
    <row r="6202" spans="1:2">
      <c r="A6202">
        <v>129.26527733696275</v>
      </c>
      <c r="B6202">
        <f t="shared" si="96"/>
        <v>1.0456500195828153E-63</v>
      </c>
    </row>
    <row r="6203" spans="1:2">
      <c r="A6203">
        <v>277.04137482913211</v>
      </c>
      <c r="B6203">
        <f t="shared" si="96"/>
        <v>8.2168706191256195E-229</v>
      </c>
    </row>
    <row r="6204" spans="1:2">
      <c r="A6204">
        <v>128.11320902954321</v>
      </c>
      <c r="B6204">
        <f t="shared" si="96"/>
        <v>1.4684797659652782E-66</v>
      </c>
    </row>
    <row r="6205" spans="1:2">
      <c r="A6205">
        <v>235.87455916611361</v>
      </c>
      <c r="B6205">
        <f t="shared" si="96"/>
        <v>6.2897773434217301E-77</v>
      </c>
    </row>
    <row r="6206" spans="1:2">
      <c r="A6206">
        <v>122.58560036541894</v>
      </c>
      <c r="B6206">
        <f t="shared" si="96"/>
        <v>3.887515635800653E-81</v>
      </c>
    </row>
    <row r="6207" spans="1:2">
      <c r="A6207">
        <v>126.48976098687854</v>
      </c>
      <c r="B6207">
        <f t="shared" si="96"/>
        <v>1.0926934790711313E-70</v>
      </c>
    </row>
    <row r="6208" spans="1:2">
      <c r="A6208">
        <v>127.56691876318655</v>
      </c>
      <c r="B6208">
        <f t="shared" si="96"/>
        <v>6.1925451234870273E-68</v>
      </c>
    </row>
    <row r="6209" spans="1:2">
      <c r="A6209">
        <v>263.11775673064403</v>
      </c>
      <c r="B6209">
        <f t="shared" si="96"/>
        <v>2.7394946564322185E-168</v>
      </c>
    </row>
    <row r="6210" spans="1:2">
      <c r="A6210">
        <v>205.4684209721745</v>
      </c>
      <c r="B6210">
        <f t="shared" ref="B6210:B6273" si="97">_xlfn.NORM.DIST(A6210,180,3,FALSE)</f>
        <v>2.9766969187837128E-17</v>
      </c>
    </row>
    <row r="6211" spans="1:2">
      <c r="A6211">
        <v>237.09933475372964</v>
      </c>
      <c r="B6211">
        <f t="shared" si="97"/>
        <v>2.8851829789067394E-80</v>
      </c>
    </row>
    <row r="6212" spans="1:2">
      <c r="A6212">
        <v>139.29737451660912</v>
      </c>
      <c r="B6212">
        <f t="shared" si="97"/>
        <v>1.4181346288477508E-41</v>
      </c>
    </row>
    <row r="6213" spans="1:2">
      <c r="A6213">
        <v>218.30630021184334</v>
      </c>
      <c r="B6213">
        <f t="shared" si="97"/>
        <v>5.2456314390279854E-37</v>
      </c>
    </row>
    <row r="6214" spans="1:2">
      <c r="A6214">
        <v>127.2548688572715</v>
      </c>
      <c r="B6214">
        <f t="shared" si="97"/>
        <v>9.9996554322556245E-69</v>
      </c>
    </row>
    <row r="6215" spans="1:2">
      <c r="A6215">
        <v>226.68398787543993</v>
      </c>
      <c r="B6215">
        <f t="shared" si="97"/>
        <v>3.4714054323203313E-54</v>
      </c>
    </row>
    <row r="6216" spans="1:2">
      <c r="A6216">
        <v>273.0356327444315</v>
      </c>
      <c r="B6216">
        <f t="shared" si="97"/>
        <v>1.9290798790172619E-210</v>
      </c>
    </row>
    <row r="6217" spans="1:2">
      <c r="A6217">
        <v>246.10842774534831</v>
      </c>
      <c r="B6217">
        <f t="shared" si="97"/>
        <v>4.7743803036017977E-107</v>
      </c>
    </row>
    <row r="6218" spans="1:2">
      <c r="A6218">
        <v>267.71443390287459</v>
      </c>
      <c r="B6218">
        <f t="shared" si="97"/>
        <v>3.0997167617469918E-187</v>
      </c>
    </row>
    <row r="6219" spans="1:2">
      <c r="A6219">
        <v>212.20074404453044</v>
      </c>
      <c r="B6219">
        <f t="shared" si="97"/>
        <v>1.2773368403428018E-26</v>
      </c>
    </row>
    <row r="6220" spans="1:2">
      <c r="A6220">
        <v>174.97270323445264</v>
      </c>
      <c r="B6220">
        <f t="shared" si="97"/>
        <v>3.2658635354585609E-2</v>
      </c>
    </row>
    <row r="6221" spans="1:2">
      <c r="A6221">
        <v>256.39297109562904</v>
      </c>
      <c r="B6221">
        <f t="shared" si="97"/>
        <v>2.0826511452821481E-142</v>
      </c>
    </row>
    <row r="6222" spans="1:2">
      <c r="A6222">
        <v>191.53459834313253</v>
      </c>
      <c r="B6222">
        <f t="shared" si="97"/>
        <v>8.1978909859432622E-5</v>
      </c>
    </row>
    <row r="6223" spans="1:2">
      <c r="A6223">
        <v>236.69231313731871</v>
      </c>
      <c r="B6223">
        <f t="shared" si="97"/>
        <v>3.7814044070674286E-79</v>
      </c>
    </row>
    <row r="6224" spans="1:2">
      <c r="A6224">
        <v>166.38593865507573</v>
      </c>
      <c r="B6224">
        <f t="shared" si="97"/>
        <v>4.486823280591172E-6</v>
      </c>
    </row>
    <row r="6225" spans="1:2">
      <c r="A6225">
        <v>254.42581591021735</v>
      </c>
      <c r="B6225">
        <f t="shared" si="97"/>
        <v>2.9981282648471795E-135</v>
      </c>
    </row>
    <row r="6226" spans="1:2">
      <c r="A6226">
        <v>242.04586497915443</v>
      </c>
      <c r="B6226">
        <f t="shared" si="97"/>
        <v>1.7398810559910543E-94</v>
      </c>
    </row>
    <row r="6227" spans="1:2">
      <c r="A6227">
        <v>114.62583461223403</v>
      </c>
      <c r="B6227">
        <f t="shared" si="97"/>
        <v>1.0191748056376724E-104</v>
      </c>
    </row>
    <row r="6228" spans="1:2">
      <c r="A6228">
        <v>163.42221829261689</v>
      </c>
      <c r="B6228">
        <f t="shared" si="97"/>
        <v>3.1117772140332701E-8</v>
      </c>
    </row>
    <row r="6229" spans="1:2">
      <c r="A6229">
        <v>217.53481450985419</v>
      </c>
      <c r="B6229">
        <f t="shared" si="97"/>
        <v>1.3536432200642381E-35</v>
      </c>
    </row>
    <row r="6230" spans="1:2">
      <c r="A6230">
        <v>195.52828052808763</v>
      </c>
      <c r="B6230">
        <f t="shared" si="97"/>
        <v>2.0229823232395707E-7</v>
      </c>
    </row>
    <row r="6231" spans="1:2">
      <c r="A6231">
        <v>166.86647927570448</v>
      </c>
      <c r="B6231">
        <f t="shared" si="97"/>
        <v>9.1633986940877813E-6</v>
      </c>
    </row>
    <row r="6232" spans="1:2">
      <c r="A6232">
        <v>140.45106627207133</v>
      </c>
      <c r="B6232">
        <f t="shared" si="97"/>
        <v>2.4298135505090403E-39</v>
      </c>
    </row>
    <row r="6233" spans="1:2">
      <c r="A6233">
        <v>159.28770198996062</v>
      </c>
      <c r="B6233">
        <f t="shared" si="97"/>
        <v>5.9309029448900112E-12</v>
      </c>
    </row>
    <row r="6234" spans="1:2">
      <c r="A6234">
        <v>186.20093373981945</v>
      </c>
      <c r="B6234">
        <f t="shared" si="97"/>
        <v>1.570541582897662E-2</v>
      </c>
    </row>
    <row r="6235" spans="1:2">
      <c r="A6235">
        <v>207.89779500744771</v>
      </c>
      <c r="B6235">
        <f t="shared" si="97"/>
        <v>2.2166260550672903E-20</v>
      </c>
    </row>
    <row r="6236" spans="1:2">
      <c r="A6236">
        <v>240.11175855746842</v>
      </c>
      <c r="B6236">
        <f t="shared" si="97"/>
        <v>8.7300536673773268E-89</v>
      </c>
    </row>
    <row r="6237" spans="1:2">
      <c r="A6237">
        <v>267.35727533348836</v>
      </c>
      <c r="B6237">
        <f t="shared" si="97"/>
        <v>9.9993840109551588E-186</v>
      </c>
    </row>
    <row r="6238" spans="1:2">
      <c r="A6238">
        <v>222.93046004022472</v>
      </c>
      <c r="B6238">
        <f t="shared" si="97"/>
        <v>4.5317992778961998E-46</v>
      </c>
    </row>
    <row r="6239" spans="1:2">
      <c r="A6239">
        <v>301.89218978164718</v>
      </c>
      <c r="B6239">
        <f t="shared" si="97"/>
        <v>0</v>
      </c>
    </row>
    <row r="6240" spans="1:2">
      <c r="A6240">
        <v>262.24642897403101</v>
      </c>
      <c r="B6240">
        <f t="shared" si="97"/>
        <v>8.2056132903839864E-165</v>
      </c>
    </row>
    <row r="6241" spans="1:2">
      <c r="A6241">
        <v>247.79866907891119</v>
      </c>
      <c r="B6241">
        <f t="shared" si="97"/>
        <v>1.6520315405420417E-112</v>
      </c>
    </row>
    <row r="6242" spans="1:2">
      <c r="A6242">
        <v>222.41559508955106</v>
      </c>
      <c r="B6242">
        <f t="shared" si="97"/>
        <v>5.2056214833077956E-45</v>
      </c>
    </row>
    <row r="6243" spans="1:2">
      <c r="A6243">
        <v>186.23241703578969</v>
      </c>
      <c r="B6243">
        <f t="shared" si="97"/>
        <v>1.5367559851051631E-2</v>
      </c>
    </row>
    <row r="6244" spans="1:2">
      <c r="A6244">
        <v>155.99732068920275</v>
      </c>
      <c r="B6244">
        <f t="shared" si="97"/>
        <v>1.6721000400329723E-15</v>
      </c>
    </row>
    <row r="6245" spans="1:2">
      <c r="A6245">
        <v>191.84305347123882</v>
      </c>
      <c r="B6245">
        <f t="shared" si="97"/>
        <v>5.4918667506939369E-5</v>
      </c>
    </row>
    <row r="6246" spans="1:2">
      <c r="A6246">
        <v>186.24418703409901</v>
      </c>
      <c r="B6246">
        <f t="shared" si="97"/>
        <v>1.5242696538706618E-2</v>
      </c>
    </row>
    <row r="6247" spans="1:2">
      <c r="A6247">
        <v>148.92013086835505</v>
      </c>
      <c r="B6247">
        <f t="shared" si="97"/>
        <v>6.5714100836987991E-25</v>
      </c>
    </row>
    <row r="6248" spans="1:2">
      <c r="A6248">
        <v>103.27004747494357</v>
      </c>
      <c r="B6248">
        <f t="shared" si="97"/>
        <v>1.1848110821485948E-143</v>
      </c>
    </row>
    <row r="6249" spans="1:2">
      <c r="A6249">
        <v>104.20097896683728</v>
      </c>
      <c r="B6249">
        <f t="shared" si="97"/>
        <v>3.1594090419856595E-140</v>
      </c>
    </row>
    <row r="6250" spans="1:2">
      <c r="A6250">
        <v>189.44243765843567</v>
      </c>
      <c r="B6250">
        <f t="shared" si="97"/>
        <v>9.3884182784203444E-4</v>
      </c>
    </row>
    <row r="6251" spans="1:2">
      <c r="A6251">
        <v>321.97656128089875</v>
      </c>
      <c r="B6251">
        <f t="shared" si="97"/>
        <v>0</v>
      </c>
    </row>
    <row r="6252" spans="1:2">
      <c r="A6252">
        <v>295.93552699196152</v>
      </c>
      <c r="B6252">
        <f t="shared" si="97"/>
        <v>0</v>
      </c>
    </row>
    <row r="6253" spans="1:2">
      <c r="A6253">
        <v>179.20213326731755</v>
      </c>
      <c r="B6253">
        <f t="shared" si="97"/>
        <v>0.12835993020424905</v>
      </c>
    </row>
    <row r="6254" spans="1:2">
      <c r="A6254">
        <v>144.03819068291341</v>
      </c>
      <c r="B6254">
        <f t="shared" si="97"/>
        <v>8.334795236851541E-33</v>
      </c>
    </row>
    <row r="6255" spans="1:2">
      <c r="A6255">
        <v>195.16091742814751</v>
      </c>
      <c r="B6255">
        <f t="shared" si="97"/>
        <v>3.7844877341663126E-7</v>
      </c>
    </row>
    <row r="6256" spans="1:2">
      <c r="A6256">
        <v>254.1104031476425</v>
      </c>
      <c r="B6256">
        <f t="shared" si="97"/>
        <v>4.0478790174543077E-134</v>
      </c>
    </row>
    <row r="6257" spans="1:2">
      <c r="A6257">
        <v>155.0738106740755</v>
      </c>
      <c r="B6257">
        <f t="shared" si="97"/>
        <v>1.3584107176970571E-16</v>
      </c>
    </row>
    <row r="6258" spans="1:2">
      <c r="A6258">
        <v>223.99068757265923</v>
      </c>
      <c r="B6258">
        <f t="shared" si="97"/>
        <v>2.7087863438734399E-48</v>
      </c>
    </row>
    <row r="6259" spans="1:2">
      <c r="A6259">
        <v>109.714324480301</v>
      </c>
      <c r="B6259">
        <f t="shared" si="97"/>
        <v>8.5554506487334164E-121</v>
      </c>
    </row>
    <row r="6260" spans="1:2">
      <c r="A6260">
        <v>160.24165165588784</v>
      </c>
      <c r="B6260">
        <f t="shared" si="97"/>
        <v>5.0653460788537224E-11</v>
      </c>
    </row>
    <row r="6261" spans="1:2">
      <c r="A6261">
        <v>196.94427510301466</v>
      </c>
      <c r="B6261">
        <f t="shared" si="97"/>
        <v>1.5724894344189793E-8</v>
      </c>
    </row>
    <row r="6262" spans="1:2">
      <c r="A6262">
        <v>254.90426924050553</v>
      </c>
      <c r="B6262">
        <f t="shared" si="97"/>
        <v>5.6624355865659798E-137</v>
      </c>
    </row>
    <row r="6263" spans="1:2">
      <c r="A6263">
        <v>313.99290764937177</v>
      </c>
      <c r="B6263">
        <f t="shared" si="97"/>
        <v>0</v>
      </c>
    </row>
    <row r="6264" spans="1:2">
      <c r="A6264">
        <v>144.18314140100847</v>
      </c>
      <c r="B6264">
        <f t="shared" si="97"/>
        <v>1.4856826769055025E-32</v>
      </c>
    </row>
    <row r="6265" spans="1:2">
      <c r="A6265">
        <v>201.26856088580098</v>
      </c>
      <c r="B6265">
        <f t="shared" si="97"/>
        <v>1.6206402473066335E-12</v>
      </c>
    </row>
    <row r="6266" spans="1:2">
      <c r="A6266">
        <v>262.92688562505646</v>
      </c>
      <c r="B6266">
        <f t="shared" si="97"/>
        <v>1.593475556556287E-167</v>
      </c>
    </row>
    <row r="6267" spans="1:2">
      <c r="A6267">
        <v>242.3330993221316</v>
      </c>
      <c r="B6267">
        <f t="shared" si="97"/>
        <v>2.3908024492379541E-95</v>
      </c>
    </row>
    <row r="6268" spans="1:2">
      <c r="A6268">
        <v>229.98515350962407</v>
      </c>
      <c r="B6268">
        <f t="shared" si="97"/>
        <v>6.9330810579033165E-62</v>
      </c>
    </row>
    <row r="6269" spans="1:2">
      <c r="A6269">
        <v>202.15276026618085</v>
      </c>
      <c r="B6269">
        <f t="shared" si="97"/>
        <v>1.920251345229029E-13</v>
      </c>
    </row>
    <row r="6270" spans="1:2">
      <c r="A6270">
        <v>206.1157128988998</v>
      </c>
      <c r="B6270">
        <f t="shared" si="97"/>
        <v>4.6571316310843006E-18</v>
      </c>
    </row>
    <row r="6271" spans="1:2">
      <c r="A6271">
        <v>251.13230367394863</v>
      </c>
      <c r="B6271">
        <f t="shared" si="97"/>
        <v>1.1053462324872796E-123</v>
      </c>
    </row>
    <row r="6272" spans="1:2">
      <c r="A6272">
        <v>139.73042928198993</v>
      </c>
      <c r="B6272">
        <f t="shared" si="97"/>
        <v>9.9484811389951637E-41</v>
      </c>
    </row>
    <row r="6273" spans="1:2">
      <c r="A6273">
        <v>150.97622781438986</v>
      </c>
      <c r="B6273">
        <f t="shared" si="97"/>
        <v>6.2994878828188609E-22</v>
      </c>
    </row>
    <row r="6274" spans="1:2">
      <c r="A6274">
        <v>124.66964380990248</v>
      </c>
      <c r="B6274">
        <f t="shared" ref="B6274:B6337" si="98">_xlfn.NORM.DIST(A6274,180,3,FALSE)</f>
        <v>1.8146074182640528E-75</v>
      </c>
    </row>
    <row r="6275" spans="1:2">
      <c r="A6275">
        <v>101.63384376908652</v>
      </c>
      <c r="B6275">
        <f t="shared" si="98"/>
        <v>8.9299497809382948E-150</v>
      </c>
    </row>
    <row r="6276" spans="1:2">
      <c r="A6276">
        <v>153.55461118786479</v>
      </c>
      <c r="B6276">
        <f t="shared" si="98"/>
        <v>1.7784209857707664E-18</v>
      </c>
    </row>
    <row r="6277" spans="1:2">
      <c r="A6277">
        <v>199.56921664714173</v>
      </c>
      <c r="B6277">
        <f t="shared" si="98"/>
        <v>7.6572249140590602E-11</v>
      </c>
    </row>
    <row r="6278" spans="1:2">
      <c r="A6278">
        <v>195.71230995978112</v>
      </c>
      <c r="B6278">
        <f t="shared" si="98"/>
        <v>1.469869293172119E-7</v>
      </c>
    </row>
    <row r="6279" spans="1:2">
      <c r="A6279">
        <v>182.83581584881176</v>
      </c>
      <c r="B6279">
        <f t="shared" si="98"/>
        <v>8.5066638165325587E-2</v>
      </c>
    </row>
    <row r="6280" spans="1:2">
      <c r="A6280">
        <v>153.2551430042804</v>
      </c>
      <c r="B6280">
        <f t="shared" si="98"/>
        <v>7.3402903930614477E-19</v>
      </c>
    </row>
    <row r="6281" spans="1:2">
      <c r="A6281">
        <v>143.13207475395757</v>
      </c>
      <c r="B6281">
        <f t="shared" si="98"/>
        <v>2.1314269311655616E-34</v>
      </c>
    </row>
    <row r="6282" spans="1:2">
      <c r="A6282">
        <v>295.17389793880284</v>
      </c>
      <c r="B6282">
        <f t="shared" si="98"/>
        <v>0</v>
      </c>
    </row>
    <row r="6283" spans="1:2">
      <c r="A6283">
        <v>175.75230617665511</v>
      </c>
      <c r="B6283">
        <f t="shared" si="98"/>
        <v>4.880442413639547E-2</v>
      </c>
    </row>
    <row r="6284" spans="1:2">
      <c r="A6284">
        <v>108.60887232382083</v>
      </c>
      <c r="B6284">
        <f t="shared" si="98"/>
        <v>1.4238770079975967E-124</v>
      </c>
    </row>
    <row r="6285" spans="1:2">
      <c r="A6285">
        <v>221.56142949796049</v>
      </c>
      <c r="B6285">
        <f t="shared" si="98"/>
        <v>2.7999028977584468E-43</v>
      </c>
    </row>
    <row r="6286" spans="1:2">
      <c r="A6286">
        <v>164.79832242992416</v>
      </c>
      <c r="B6286">
        <f t="shared" si="98"/>
        <v>3.5330300989734118E-7</v>
      </c>
    </row>
    <row r="6287" spans="1:2">
      <c r="A6287">
        <v>218.87253569700988</v>
      </c>
      <c r="B6287">
        <f t="shared" si="98"/>
        <v>4.6280027590457311E-38</v>
      </c>
    </row>
    <row r="6288" spans="1:2">
      <c r="A6288">
        <v>189.5734731075936</v>
      </c>
      <c r="B6288">
        <f t="shared" si="98"/>
        <v>8.1747146329635447E-4</v>
      </c>
    </row>
    <row r="6289" spans="1:2">
      <c r="A6289">
        <v>155.27581399481278</v>
      </c>
      <c r="B6289">
        <f t="shared" si="98"/>
        <v>2.3714750170958822E-16</v>
      </c>
    </row>
    <row r="6290" spans="1:2">
      <c r="A6290">
        <v>290.4904822568642</v>
      </c>
      <c r="B6290">
        <f t="shared" si="98"/>
        <v>3.7332015304821397E-296</v>
      </c>
    </row>
    <row r="6291" spans="1:2">
      <c r="A6291">
        <v>263.96844350500032</v>
      </c>
      <c r="B6291">
        <f t="shared" si="98"/>
        <v>1.0191531566337387E-171</v>
      </c>
    </row>
    <row r="6292" spans="1:2">
      <c r="A6292">
        <v>204.14658638372202</v>
      </c>
      <c r="B6292">
        <f t="shared" si="98"/>
        <v>1.1378434905884367E-15</v>
      </c>
    </row>
    <row r="6293" spans="1:2">
      <c r="A6293">
        <v>169.28843183421122</v>
      </c>
      <c r="B6293">
        <f t="shared" si="98"/>
        <v>2.2670361015149246E-4</v>
      </c>
    </row>
    <row r="6294" spans="1:2">
      <c r="A6294">
        <v>177.32826836407185</v>
      </c>
      <c r="B6294">
        <f t="shared" si="98"/>
        <v>8.9446490221628691E-2</v>
      </c>
    </row>
    <row r="6295" spans="1:2">
      <c r="A6295">
        <v>226.35280447473633</v>
      </c>
      <c r="B6295">
        <f t="shared" si="98"/>
        <v>1.922767635574075E-53</v>
      </c>
    </row>
    <row r="6296" spans="1:2">
      <c r="A6296">
        <v>213.70544845893164</v>
      </c>
      <c r="B6296">
        <f t="shared" si="98"/>
        <v>5.1713040206540405E-29</v>
      </c>
    </row>
    <row r="6297" spans="1:2">
      <c r="A6297">
        <v>100.64075740927365</v>
      </c>
      <c r="B6297">
        <f t="shared" si="98"/>
        <v>1.4847179458874837E-153</v>
      </c>
    </row>
    <row r="6298" spans="1:2">
      <c r="A6298">
        <v>184.45914793090196</v>
      </c>
      <c r="B6298">
        <f t="shared" si="98"/>
        <v>4.4059358230546172E-2</v>
      </c>
    </row>
    <row r="6299" spans="1:2">
      <c r="A6299">
        <v>143.55637449596543</v>
      </c>
      <c r="B6299">
        <f t="shared" si="98"/>
        <v>1.200000169609531E-33</v>
      </c>
    </row>
    <row r="6300" spans="1:2">
      <c r="A6300">
        <v>116.33660096747917</v>
      </c>
      <c r="B6300">
        <f t="shared" si="98"/>
        <v>2.1600475873853331E-99</v>
      </c>
    </row>
    <row r="6301" spans="1:2">
      <c r="A6301">
        <v>310.50666893832386</v>
      </c>
      <c r="B6301">
        <f t="shared" si="98"/>
        <v>0</v>
      </c>
    </row>
    <row r="6302" spans="1:2">
      <c r="A6302">
        <v>106.66606885904912</v>
      </c>
      <c r="B6302">
        <f t="shared" si="98"/>
        <v>2.3415034351102545E-131</v>
      </c>
    </row>
    <row r="6303" spans="1:2">
      <c r="A6303">
        <v>167.53887666680384</v>
      </c>
      <c r="B6303">
        <f t="shared" si="98"/>
        <v>2.3838825730084614E-5</v>
      </c>
    </row>
    <row r="6304" spans="1:2">
      <c r="A6304">
        <v>219.27538273273967</v>
      </c>
      <c r="B6304">
        <f t="shared" si="98"/>
        <v>8.0504624585812695E-39</v>
      </c>
    </row>
    <row r="6305" spans="1:2">
      <c r="A6305">
        <v>235.20395916391863</v>
      </c>
      <c r="B6305">
        <f t="shared" si="98"/>
        <v>3.9434162250115469E-75</v>
      </c>
    </row>
    <row r="6306" spans="1:2">
      <c r="A6306">
        <v>195.47922920508427</v>
      </c>
      <c r="B6306">
        <f t="shared" si="98"/>
        <v>2.2013494602368992E-7</v>
      </c>
    </row>
    <row r="6307" spans="1:2">
      <c r="A6307">
        <v>264.62593996227952</v>
      </c>
      <c r="B6307">
        <f t="shared" si="98"/>
        <v>2.1562752919962739E-174</v>
      </c>
    </row>
    <row r="6308" spans="1:2">
      <c r="A6308">
        <v>220.24295776616782</v>
      </c>
      <c r="B6308">
        <f t="shared" si="98"/>
        <v>1.1206090757607834E-40</v>
      </c>
    </row>
    <row r="6309" spans="1:2">
      <c r="A6309">
        <v>157.08590058209666</v>
      </c>
      <c r="B6309">
        <f t="shared" si="98"/>
        <v>2.8544105559026555E-14</v>
      </c>
    </row>
    <row r="6310" spans="1:2">
      <c r="A6310">
        <v>177.05866002841503</v>
      </c>
      <c r="B6310">
        <f t="shared" si="98"/>
        <v>8.2233818383125087E-2</v>
      </c>
    </row>
    <row r="6311" spans="1:2">
      <c r="A6311">
        <v>179.26846271591785</v>
      </c>
      <c r="B6311">
        <f t="shared" si="98"/>
        <v>0.12908538433066138</v>
      </c>
    </row>
    <row r="6312" spans="1:2">
      <c r="A6312">
        <v>127.94935673780856</v>
      </c>
      <c r="B6312">
        <f t="shared" si="98"/>
        <v>5.7012199945287565E-67</v>
      </c>
    </row>
    <row r="6313" spans="1:2">
      <c r="A6313">
        <v>135.50917446962558</v>
      </c>
      <c r="B6313">
        <f t="shared" si="98"/>
        <v>2.3177289958376576E-49</v>
      </c>
    </row>
    <row r="6314" spans="1:2">
      <c r="A6314">
        <v>108.4003752109129</v>
      </c>
      <c r="B6314">
        <f t="shared" si="98"/>
        <v>2.7174173265435444E-125</v>
      </c>
    </row>
    <row r="6315" spans="1:2">
      <c r="A6315">
        <v>215.55270041033509</v>
      </c>
      <c r="B6315">
        <f t="shared" si="98"/>
        <v>4.2344571073171451E-32</v>
      </c>
    </row>
    <row r="6316" spans="1:2">
      <c r="A6316">
        <v>127.16163655539276</v>
      </c>
      <c r="B6316">
        <f t="shared" si="98"/>
        <v>5.7873429843823939E-69</v>
      </c>
    </row>
    <row r="6317" spans="1:2">
      <c r="A6317">
        <v>231.12017561259563</v>
      </c>
      <c r="B6317">
        <f t="shared" si="98"/>
        <v>1.1806883885322757E-64</v>
      </c>
    </row>
    <row r="6318" spans="1:2">
      <c r="A6318">
        <v>141.9878917656024</v>
      </c>
      <c r="B6318">
        <f t="shared" si="98"/>
        <v>1.8260560959634277E-36</v>
      </c>
    </row>
    <row r="6319" spans="1:2">
      <c r="A6319">
        <v>271.59030014416203</v>
      </c>
      <c r="B6319">
        <f t="shared" si="98"/>
        <v>5.2925685530952345E-204</v>
      </c>
    </row>
    <row r="6320" spans="1:2">
      <c r="A6320">
        <v>212.51088060096663</v>
      </c>
      <c r="B6320">
        <f t="shared" si="98"/>
        <v>4.1887128761666012E-27</v>
      </c>
    </row>
    <row r="6321" spans="1:2">
      <c r="A6321">
        <v>284.84876838745549</v>
      </c>
      <c r="B6321">
        <f t="shared" si="98"/>
        <v>7.6581252579928679E-267</v>
      </c>
    </row>
    <row r="6322" spans="1:2">
      <c r="A6322">
        <v>183.96585164708085</v>
      </c>
      <c r="B6322">
        <f t="shared" si="98"/>
        <v>5.5502486973014728E-2</v>
      </c>
    </row>
    <row r="6323" spans="1:2">
      <c r="A6323">
        <v>197.05977183519281</v>
      </c>
      <c r="B6323">
        <f t="shared" si="98"/>
        <v>1.2642430066794038E-8</v>
      </c>
    </row>
    <row r="6324" spans="1:2">
      <c r="A6324">
        <v>227.16649982583476</v>
      </c>
      <c r="B6324">
        <f t="shared" si="98"/>
        <v>2.8048999175748283E-55</v>
      </c>
    </row>
    <row r="6325" spans="1:2">
      <c r="A6325">
        <v>79.957101661129855</v>
      </c>
      <c r="B6325">
        <f t="shared" si="98"/>
        <v>4.3855751197195741E-243</v>
      </c>
    </row>
    <row r="6326" spans="1:2">
      <c r="A6326">
        <v>229.17783599012182</v>
      </c>
      <c r="B6326">
        <f t="shared" si="98"/>
        <v>5.9220976592929646E-60</v>
      </c>
    </row>
    <row r="6327" spans="1:2">
      <c r="A6327">
        <v>170.74796960485401</v>
      </c>
      <c r="B6327">
        <f t="shared" si="98"/>
        <v>1.1441307871420628E-3</v>
      </c>
    </row>
    <row r="6328" spans="1:2">
      <c r="A6328">
        <v>152.80191109894076</v>
      </c>
      <c r="B6328">
        <f t="shared" si="98"/>
        <v>1.8872472494038217E-19</v>
      </c>
    </row>
    <row r="6329" spans="1:2">
      <c r="A6329">
        <v>112.50236457242863</v>
      </c>
      <c r="B6329">
        <f t="shared" si="98"/>
        <v>1.5874492504586057E-111</v>
      </c>
    </row>
    <row r="6330" spans="1:2">
      <c r="A6330">
        <v>242.87173619057285</v>
      </c>
      <c r="B6330">
        <f t="shared" si="98"/>
        <v>5.6414204491963372E-97</v>
      </c>
    </row>
    <row r="6331" spans="1:2">
      <c r="A6331">
        <v>146.52241406991379</v>
      </c>
      <c r="B6331">
        <f t="shared" si="98"/>
        <v>1.2104737335012622E-28</v>
      </c>
    </row>
    <row r="6332" spans="1:2">
      <c r="A6332">
        <v>170.96603346515622</v>
      </c>
      <c r="B6332">
        <f t="shared" si="98"/>
        <v>1.4278557257210601E-3</v>
      </c>
    </row>
    <row r="6333" spans="1:2">
      <c r="A6333">
        <v>272.72856914321892</v>
      </c>
      <c r="B6333">
        <f t="shared" si="98"/>
        <v>4.5879169361206966E-209</v>
      </c>
    </row>
    <row r="6334" spans="1:2">
      <c r="A6334">
        <v>115.48591419312288</v>
      </c>
      <c r="B6334">
        <f t="shared" si="98"/>
        <v>5.0539461709372979E-102</v>
      </c>
    </row>
    <row r="6335" spans="1:2">
      <c r="A6335">
        <v>137.75509887607768</v>
      </c>
      <c r="B6335">
        <f t="shared" si="98"/>
        <v>1.1618218426409235E-44</v>
      </c>
    </row>
    <row r="6336" spans="1:2">
      <c r="A6336">
        <v>195.42206064186757</v>
      </c>
      <c r="B6336">
        <f t="shared" si="98"/>
        <v>2.428354886840202E-7</v>
      </c>
    </row>
    <row r="6337" spans="1:2">
      <c r="A6337">
        <v>263.56258149433415</v>
      </c>
      <c r="B6337">
        <f t="shared" si="98"/>
        <v>4.454246840541694E-170</v>
      </c>
    </row>
    <row r="6338" spans="1:2">
      <c r="A6338">
        <v>185.98878386881552</v>
      </c>
      <c r="B6338">
        <f t="shared" ref="B6338:B6401" si="99">_xlfn.NORM.DIST(A6338,180,3,FALSE)</f>
        <v>1.8131937550647365E-2</v>
      </c>
    </row>
    <row r="6339" spans="1:2">
      <c r="A6339">
        <v>185.10962877342536</v>
      </c>
      <c r="B6339">
        <f t="shared" si="99"/>
        <v>3.1178944194512476E-2</v>
      </c>
    </row>
    <row r="6340" spans="1:2">
      <c r="A6340">
        <v>94.733725745463744</v>
      </c>
      <c r="B6340">
        <f t="shared" si="99"/>
        <v>5.1159870191977517E-177</v>
      </c>
    </row>
    <row r="6341" spans="1:2">
      <c r="A6341">
        <v>87.454184722155333</v>
      </c>
      <c r="B6341">
        <f t="shared" si="99"/>
        <v>3.0099709899864217E-208</v>
      </c>
    </row>
    <row r="6342" spans="1:2">
      <c r="A6342">
        <v>123.17723121639574</v>
      </c>
      <c r="B6342">
        <f t="shared" si="99"/>
        <v>1.6609518554603015E-79</v>
      </c>
    </row>
    <row r="6343" spans="1:2">
      <c r="A6343">
        <v>165.73795096490358</v>
      </c>
      <c r="B6343">
        <f t="shared" si="99"/>
        <v>1.6448086112025422E-6</v>
      </c>
    </row>
    <row r="6344" spans="1:2">
      <c r="A6344">
        <v>148.78376123277121</v>
      </c>
      <c r="B6344">
        <f t="shared" si="99"/>
        <v>4.0991000927841326E-25</v>
      </c>
    </row>
    <row r="6345" spans="1:2">
      <c r="A6345">
        <v>147.20658145932248</v>
      </c>
      <c r="B6345">
        <f t="shared" si="99"/>
        <v>1.5028167139361282E-27</v>
      </c>
    </row>
    <row r="6346" spans="1:2">
      <c r="A6346">
        <v>123.81153555877972</v>
      </c>
      <c r="B6346">
        <f t="shared" si="99"/>
        <v>8.9104371754029012E-78</v>
      </c>
    </row>
    <row r="6347" spans="1:2">
      <c r="A6347">
        <v>147.51300727737544</v>
      </c>
      <c r="B6347">
        <f t="shared" si="99"/>
        <v>4.5660680784508469E-27</v>
      </c>
    </row>
    <row r="6348" spans="1:2">
      <c r="A6348">
        <v>147.96102095686365</v>
      </c>
      <c r="B6348">
        <f t="shared" si="99"/>
        <v>2.275264124848568E-26</v>
      </c>
    </row>
    <row r="6349" spans="1:2">
      <c r="A6349">
        <v>204.76367058079632</v>
      </c>
      <c r="B6349">
        <f t="shared" si="99"/>
        <v>2.1275183069800104E-16</v>
      </c>
    </row>
    <row r="6350" spans="1:2">
      <c r="A6350">
        <v>243.49374871206237</v>
      </c>
      <c r="B6350">
        <f t="shared" si="99"/>
        <v>7.1605631774888455E-99</v>
      </c>
    </row>
    <row r="6351" spans="1:2">
      <c r="A6351">
        <v>106.46800819784403</v>
      </c>
      <c r="B6351">
        <f t="shared" si="99"/>
        <v>4.652283662795741E-132</v>
      </c>
    </row>
    <row r="6352" spans="1:2">
      <c r="A6352">
        <v>279.64492164726835</v>
      </c>
      <c r="B6352">
        <f t="shared" si="99"/>
        <v>3.6262954307605695E-241</v>
      </c>
    </row>
    <row r="6353" spans="1:2">
      <c r="A6353">
        <v>242.65546971917502</v>
      </c>
      <c r="B6353">
        <f t="shared" si="99"/>
        <v>2.5490877880028119E-96</v>
      </c>
    </row>
    <row r="6354" spans="1:2">
      <c r="A6354">
        <v>267.08778295840602</v>
      </c>
      <c r="B6354">
        <f t="shared" si="99"/>
        <v>1.3622116449892921E-184</v>
      </c>
    </row>
    <row r="6355" spans="1:2">
      <c r="A6355">
        <v>230.87573072160012</v>
      </c>
      <c r="B6355">
        <f t="shared" si="99"/>
        <v>4.7172677762882249E-64</v>
      </c>
    </row>
    <row r="6356" spans="1:2">
      <c r="A6356">
        <v>239.45263865214656</v>
      </c>
      <c r="B6356">
        <f t="shared" si="99"/>
        <v>6.9572426826768213E-87</v>
      </c>
    </row>
    <row r="6357" spans="1:2">
      <c r="A6357">
        <v>164.60652363974077</v>
      </c>
      <c r="B6357">
        <f t="shared" si="99"/>
        <v>2.5501433713506185E-7</v>
      </c>
    </row>
    <row r="6358" spans="1:2">
      <c r="A6358">
        <v>174.66679923898482</v>
      </c>
      <c r="B6358">
        <f t="shared" si="99"/>
        <v>2.7386114200306566E-2</v>
      </c>
    </row>
    <row r="6359" spans="1:2">
      <c r="A6359">
        <v>202.13559810115839</v>
      </c>
      <c r="B6359">
        <f t="shared" si="99"/>
        <v>2.0030739622054215E-13</v>
      </c>
    </row>
    <row r="6360" spans="1:2">
      <c r="A6360">
        <v>195.04675424257584</v>
      </c>
      <c r="B6360">
        <f t="shared" si="99"/>
        <v>4.58366845067005E-7</v>
      </c>
    </row>
    <row r="6361" spans="1:2">
      <c r="A6361">
        <v>232.3800872542779</v>
      </c>
      <c r="B6361">
        <f t="shared" si="99"/>
        <v>8.4311036383796188E-68</v>
      </c>
    </row>
    <row r="6362" spans="1:2">
      <c r="A6362">
        <v>50.202082092873752</v>
      </c>
      <c r="B6362">
        <f t="shared" si="99"/>
        <v>0</v>
      </c>
    </row>
    <row r="6363" spans="1:2">
      <c r="A6363">
        <v>142.08564652988571</v>
      </c>
      <c r="B6363">
        <f t="shared" si="99"/>
        <v>2.7579881070674815E-36</v>
      </c>
    </row>
    <row r="6364" spans="1:2">
      <c r="A6364">
        <v>137.87047964768135</v>
      </c>
      <c r="B6364">
        <f t="shared" si="99"/>
        <v>1.9953769614875793E-44</v>
      </c>
    </row>
    <row r="6365" spans="1:2">
      <c r="A6365">
        <v>198.27770574891474</v>
      </c>
      <c r="B6365">
        <f t="shared" si="99"/>
        <v>1.1572182281816294E-9</v>
      </c>
    </row>
    <row r="6366" spans="1:2">
      <c r="A6366">
        <v>232.73179567666375</v>
      </c>
      <c r="B6366">
        <f t="shared" si="99"/>
        <v>1.0812406123180984E-68</v>
      </c>
    </row>
    <row r="6367" spans="1:2">
      <c r="A6367">
        <v>161.39319814072223</v>
      </c>
      <c r="B6367">
        <f t="shared" si="99"/>
        <v>5.895800760110012E-10</v>
      </c>
    </row>
    <row r="6368" spans="1:2">
      <c r="A6368">
        <v>237.0263955523842</v>
      </c>
      <c r="B6368">
        <f t="shared" si="99"/>
        <v>4.5815899059765383E-80</v>
      </c>
    </row>
    <row r="6369" spans="1:2">
      <c r="A6369">
        <v>166.56782281614142</v>
      </c>
      <c r="B6369">
        <f t="shared" si="99"/>
        <v>5.8969685182108036E-6</v>
      </c>
    </row>
    <row r="6370" spans="1:2">
      <c r="A6370">
        <v>197.82082108547911</v>
      </c>
      <c r="B6370">
        <f t="shared" si="99"/>
        <v>2.8929861205084291E-9</v>
      </c>
    </row>
    <row r="6371" spans="1:2">
      <c r="A6371">
        <v>256.15409231220838</v>
      </c>
      <c r="B6371">
        <f t="shared" si="99"/>
        <v>1.5769857882422356E-141</v>
      </c>
    </row>
    <row r="6372" spans="1:2">
      <c r="A6372">
        <v>79.823051237035543</v>
      </c>
      <c r="B6372">
        <f t="shared" si="99"/>
        <v>9.873154965193483E-244</v>
      </c>
    </row>
    <row r="6373" spans="1:2">
      <c r="A6373">
        <v>140.03349224338308</v>
      </c>
      <c r="B6373">
        <f t="shared" si="99"/>
        <v>3.8410897126673861E-40</v>
      </c>
    </row>
    <row r="6374" spans="1:2">
      <c r="A6374">
        <v>181.27394287119387</v>
      </c>
      <c r="B6374">
        <f t="shared" si="99"/>
        <v>0.12151547913318918</v>
      </c>
    </row>
    <row r="6375" spans="1:2">
      <c r="A6375">
        <v>205.66300281614531</v>
      </c>
      <c r="B6375">
        <f t="shared" si="99"/>
        <v>1.7127124469187866E-17</v>
      </c>
    </row>
    <row r="6376" spans="1:2">
      <c r="A6376">
        <v>173.42155660997378</v>
      </c>
      <c r="B6376">
        <f t="shared" si="99"/>
        <v>1.2012969067153729E-2</v>
      </c>
    </row>
    <row r="6377" spans="1:2">
      <c r="A6377">
        <v>152.29238033469301</v>
      </c>
      <c r="B6377">
        <f t="shared" si="99"/>
        <v>3.9887342648231088E-20</v>
      </c>
    </row>
    <row r="6378" spans="1:2">
      <c r="A6378">
        <v>231.78207857170491</v>
      </c>
      <c r="B6378">
        <f t="shared" si="99"/>
        <v>2.6839950097068296E-66</v>
      </c>
    </row>
    <row r="6379" spans="1:2">
      <c r="A6379">
        <v>128.58887930604396</v>
      </c>
      <c r="B6379">
        <f t="shared" si="99"/>
        <v>2.2510713936187841E-65</v>
      </c>
    </row>
    <row r="6380" spans="1:2">
      <c r="A6380">
        <v>127.18158177420264</v>
      </c>
      <c r="B6380">
        <f t="shared" si="99"/>
        <v>6.5061517812317028E-69</v>
      </c>
    </row>
    <row r="6381" spans="1:2">
      <c r="A6381">
        <v>167.23714725201717</v>
      </c>
      <c r="B6381">
        <f t="shared" si="99"/>
        <v>1.5619068367283579E-5</v>
      </c>
    </row>
    <row r="6382" spans="1:2">
      <c r="A6382">
        <v>167.4262789489876</v>
      </c>
      <c r="B6382">
        <f t="shared" si="99"/>
        <v>2.0383217667987185E-5</v>
      </c>
    </row>
    <row r="6383" spans="1:2">
      <c r="A6383">
        <v>151.60247289684776</v>
      </c>
      <c r="B6383">
        <f t="shared" si="99"/>
        <v>4.6443446065457621E-21</v>
      </c>
    </row>
    <row r="6384" spans="1:2">
      <c r="A6384">
        <v>321.42366126179695</v>
      </c>
      <c r="B6384">
        <f t="shared" si="99"/>
        <v>0</v>
      </c>
    </row>
    <row r="6385" spans="1:2">
      <c r="A6385">
        <v>128.28970102389576</v>
      </c>
      <c r="B6385">
        <f t="shared" si="99"/>
        <v>4.0552349960675912E-66</v>
      </c>
    </row>
    <row r="6386" spans="1:2">
      <c r="A6386">
        <v>133.0365471400728</v>
      </c>
      <c r="B6386">
        <f t="shared" si="99"/>
        <v>8.1107484602526026E-55</v>
      </c>
    </row>
    <row r="6387" spans="1:2">
      <c r="A6387">
        <v>106.49004070699448</v>
      </c>
      <c r="B6387">
        <f t="shared" si="99"/>
        <v>5.5697029195665481E-132</v>
      </c>
    </row>
    <row r="6388" spans="1:2">
      <c r="A6388">
        <v>194.63973262616491</v>
      </c>
      <c r="B6388">
        <f t="shared" si="99"/>
        <v>8.9690499223386701E-7</v>
      </c>
    </row>
    <row r="6389" spans="1:2">
      <c r="A6389">
        <v>172.88616663761786</v>
      </c>
      <c r="B6389">
        <f t="shared" si="99"/>
        <v>7.9942719938256388E-3</v>
      </c>
    </row>
    <row r="6390" spans="1:2">
      <c r="A6390">
        <v>211.53211537210154</v>
      </c>
      <c r="B6390">
        <f t="shared" si="99"/>
        <v>1.3629008427240359E-25</v>
      </c>
    </row>
    <row r="6391" spans="1:2">
      <c r="A6391">
        <v>201.33239718205004</v>
      </c>
      <c r="B6391">
        <f t="shared" si="99"/>
        <v>1.3933886434660392E-12</v>
      </c>
    </row>
    <row r="6392" spans="1:2">
      <c r="A6392">
        <v>190.30906901178241</v>
      </c>
      <c r="B6392">
        <f t="shared" si="99"/>
        <v>3.6274035315874673E-4</v>
      </c>
    </row>
    <row r="6393" spans="1:2">
      <c r="A6393">
        <v>260.64083885983564</v>
      </c>
      <c r="B6393">
        <f t="shared" si="99"/>
        <v>1.675610619776503E-158</v>
      </c>
    </row>
    <row r="6394" spans="1:2">
      <c r="A6394">
        <v>149.14532630398753</v>
      </c>
      <c r="B6394">
        <f t="shared" si="99"/>
        <v>1.4261772070734136E-24</v>
      </c>
    </row>
    <row r="6395" spans="1:2">
      <c r="A6395">
        <v>140.89751448380412</v>
      </c>
      <c r="B6395">
        <f t="shared" si="99"/>
        <v>1.7091484991357914E-38</v>
      </c>
    </row>
    <row r="6396" spans="1:2">
      <c r="A6396">
        <v>177.82817440063809</v>
      </c>
      <c r="B6396">
        <f t="shared" si="99"/>
        <v>0.10232546268691065</v>
      </c>
    </row>
    <row r="6397" spans="1:2">
      <c r="A6397">
        <v>117.26150250950013</v>
      </c>
      <c r="B6397">
        <f t="shared" si="99"/>
        <v>1.4295169432093526E-96</v>
      </c>
    </row>
    <row r="6398" spans="1:2">
      <c r="A6398">
        <v>151.98438904888462</v>
      </c>
      <c r="B6398">
        <f t="shared" si="99"/>
        <v>1.5372798754258216E-20</v>
      </c>
    </row>
    <row r="6399" spans="1:2">
      <c r="A6399">
        <v>134.21041603549384</v>
      </c>
      <c r="B6399">
        <f t="shared" si="99"/>
        <v>3.4360359888449136E-52</v>
      </c>
    </row>
    <row r="6400" spans="1:2">
      <c r="A6400">
        <v>226.47085233955295</v>
      </c>
      <c r="B6400">
        <f t="shared" si="99"/>
        <v>1.0460363884454829E-53</v>
      </c>
    </row>
    <row r="6401" spans="1:2">
      <c r="A6401">
        <v>189.93109551927773</v>
      </c>
      <c r="B6401">
        <f t="shared" si="99"/>
        <v>5.548517419725049E-4</v>
      </c>
    </row>
    <row r="6402" spans="1:2">
      <c r="A6402">
        <v>61.722997088218108</v>
      </c>
      <c r="B6402">
        <f t="shared" ref="B6402:B6465" si="100">_xlfn.NORM.DIST(A6402,180,3,FALSE)</f>
        <v>0</v>
      </c>
    </row>
    <row r="6403" spans="1:2">
      <c r="A6403">
        <v>68.721449678996578</v>
      </c>
      <c r="B6403">
        <f t="shared" si="100"/>
        <v>2.266445048727361E-300</v>
      </c>
    </row>
    <row r="6404" spans="1:2">
      <c r="A6404">
        <v>154.63321847135376</v>
      </c>
      <c r="B6404">
        <f t="shared" si="100"/>
        <v>3.9664129258623396E-17</v>
      </c>
    </row>
    <row r="6405" spans="1:2">
      <c r="A6405">
        <v>159.79091290289944</v>
      </c>
      <c r="B6405">
        <f t="shared" si="100"/>
        <v>1.8618977067567786E-11</v>
      </c>
    </row>
    <row r="6406" spans="1:2">
      <c r="A6406">
        <v>171.96312046478852</v>
      </c>
      <c r="B6406">
        <f t="shared" si="100"/>
        <v>3.6758762196429143E-3</v>
      </c>
    </row>
    <row r="6407" spans="1:2">
      <c r="A6407">
        <v>130.77867879444966</v>
      </c>
      <c r="B6407">
        <f t="shared" si="100"/>
        <v>4.6691338289724067E-60</v>
      </c>
    </row>
    <row r="6408" spans="1:2">
      <c r="A6408">
        <v>198.86974246190221</v>
      </c>
      <c r="B6408">
        <f t="shared" si="100"/>
        <v>3.4102652559131796E-10</v>
      </c>
    </row>
    <row r="6409" spans="1:2">
      <c r="A6409">
        <v>203.22527961950982</v>
      </c>
      <c r="B6409">
        <f t="shared" si="100"/>
        <v>1.2855896865603661E-14</v>
      </c>
    </row>
    <row r="6410" spans="1:2">
      <c r="A6410">
        <v>154.31484871412977</v>
      </c>
      <c r="B6410">
        <f t="shared" si="100"/>
        <v>1.6078468909216433E-17</v>
      </c>
    </row>
    <row r="6411" spans="1:2">
      <c r="A6411">
        <v>166.72529727627989</v>
      </c>
      <c r="B6411">
        <f t="shared" si="100"/>
        <v>7.449044087041185E-6</v>
      </c>
    </row>
    <row r="6412" spans="1:2">
      <c r="A6412">
        <v>134.65245774539653</v>
      </c>
      <c r="B6412">
        <f t="shared" si="100"/>
        <v>3.2215652233351683E-51</v>
      </c>
    </row>
    <row r="6413" spans="1:2">
      <c r="A6413">
        <v>112.59582879545633</v>
      </c>
      <c r="B6413">
        <f t="shared" si="100"/>
        <v>3.198238824461412E-111</v>
      </c>
    </row>
    <row r="6414" spans="1:2">
      <c r="A6414">
        <v>204.65837837917206</v>
      </c>
      <c r="B6414">
        <f t="shared" si="100"/>
        <v>2.8407092616435449E-16</v>
      </c>
    </row>
    <row r="6415" spans="1:2">
      <c r="A6415">
        <v>103.34263879456557</v>
      </c>
      <c r="B6415">
        <f t="shared" si="100"/>
        <v>2.1993712694762856E-143</v>
      </c>
    </row>
    <row r="6416" spans="1:2">
      <c r="A6416">
        <v>203.18202632523025</v>
      </c>
      <c r="B6416">
        <f t="shared" si="100"/>
        <v>1.4372512709877386E-14</v>
      </c>
    </row>
    <row r="6417" spans="1:2">
      <c r="A6417">
        <v>169.2844311943918</v>
      </c>
      <c r="B6417">
        <f t="shared" si="100"/>
        <v>2.2562653548807357E-4</v>
      </c>
    </row>
    <row r="6418" spans="1:2">
      <c r="A6418">
        <v>182.90226125798654</v>
      </c>
      <c r="B6418">
        <f t="shared" si="100"/>
        <v>8.3283739267287465E-2</v>
      </c>
    </row>
    <row r="6419" spans="1:2">
      <c r="A6419">
        <v>194.19716909367708</v>
      </c>
      <c r="B6419">
        <f t="shared" si="100"/>
        <v>1.8224898392845542E-6</v>
      </c>
    </row>
    <row r="6420" spans="1:2">
      <c r="A6420">
        <v>173.21694417631079</v>
      </c>
      <c r="B6420">
        <f t="shared" si="100"/>
        <v>1.0320187045802769E-2</v>
      </c>
    </row>
    <row r="6421" spans="1:2">
      <c r="A6421">
        <v>137.76611513065291</v>
      </c>
      <c r="B6421">
        <f t="shared" si="100"/>
        <v>1.223470556833454E-44</v>
      </c>
    </row>
    <row r="6422" spans="1:2">
      <c r="A6422">
        <v>256.97277396800928</v>
      </c>
      <c r="B6422">
        <f t="shared" si="100"/>
        <v>1.4898960146559884E-144</v>
      </c>
    </row>
    <row r="6423" spans="1:2">
      <c r="A6423">
        <v>225.97083034241223</v>
      </c>
      <c r="B6423">
        <f t="shared" si="100"/>
        <v>1.3639167840108216E-52</v>
      </c>
    </row>
    <row r="6424" spans="1:2">
      <c r="A6424">
        <v>141.0752820444759</v>
      </c>
      <c r="B6424">
        <f t="shared" si="100"/>
        <v>3.6935573673451956E-38</v>
      </c>
    </row>
    <row r="6425" spans="1:2">
      <c r="A6425">
        <v>183.62550736099365</v>
      </c>
      <c r="B6425">
        <f t="shared" si="100"/>
        <v>6.4069303639883946E-2</v>
      </c>
    </row>
    <row r="6426" spans="1:2">
      <c r="A6426">
        <v>179.17088189249625</v>
      </c>
      <c r="B6426">
        <f t="shared" si="100"/>
        <v>0.12799785702220351</v>
      </c>
    </row>
    <row r="6427" spans="1:2">
      <c r="A6427">
        <v>108.92961927282158</v>
      </c>
      <c r="B6427">
        <f t="shared" si="100"/>
        <v>1.8028326686339979E-123</v>
      </c>
    </row>
    <row r="6428" spans="1:2">
      <c r="A6428">
        <v>279.77711670217104</v>
      </c>
      <c r="B6428">
        <f t="shared" si="100"/>
        <v>8.3830128855615284E-242</v>
      </c>
    </row>
    <row r="6429" spans="1:2">
      <c r="A6429">
        <v>179.4713357409637</v>
      </c>
      <c r="B6429">
        <f t="shared" si="100"/>
        <v>0.1309319159772431</v>
      </c>
    </row>
    <row r="6430" spans="1:2">
      <c r="A6430">
        <v>154.99460960170836</v>
      </c>
      <c r="B6430">
        <f t="shared" si="100"/>
        <v>1.0904751306875755E-16</v>
      </c>
    </row>
    <row r="6431" spans="1:2">
      <c r="A6431">
        <v>151.12744040350663</v>
      </c>
      <c r="B6431">
        <f t="shared" si="100"/>
        <v>1.0245494224137945E-21</v>
      </c>
    </row>
    <row r="6432" spans="1:2">
      <c r="A6432">
        <v>251.07038072717842</v>
      </c>
      <c r="B6432">
        <f t="shared" si="100"/>
        <v>1.8028326686339979E-123</v>
      </c>
    </row>
    <row r="6433" spans="1:2">
      <c r="A6433">
        <v>167.06801875414385</v>
      </c>
      <c r="B6433">
        <f t="shared" si="100"/>
        <v>1.2268845072073715E-5</v>
      </c>
    </row>
    <row r="6434" spans="1:2">
      <c r="A6434">
        <v>136.16759861150058</v>
      </c>
      <c r="B6434">
        <f t="shared" si="100"/>
        <v>5.8637454779852193E-48</v>
      </c>
    </row>
    <row r="6435" spans="1:2">
      <c r="A6435">
        <v>174.1094347377657</v>
      </c>
      <c r="B6435">
        <f t="shared" si="100"/>
        <v>1.9346192261116953E-2</v>
      </c>
    </row>
    <row r="6436" spans="1:2">
      <c r="A6436">
        <v>127.06805637179059</v>
      </c>
      <c r="B6436">
        <f t="shared" si="100"/>
        <v>3.3393765765225841E-69</v>
      </c>
    </row>
    <row r="6437" spans="1:2">
      <c r="A6437">
        <v>254.48240467056166</v>
      </c>
      <c r="B6437">
        <f t="shared" si="100"/>
        <v>1.8773243356234416E-135</v>
      </c>
    </row>
    <row r="6438" spans="1:2">
      <c r="A6438">
        <v>199.58603093044076</v>
      </c>
      <c r="B6438">
        <f t="shared" si="100"/>
        <v>7.3822145437181821E-11</v>
      </c>
    </row>
    <row r="6439" spans="1:2">
      <c r="A6439">
        <v>235.12000370799797</v>
      </c>
      <c r="B6439">
        <f t="shared" si="100"/>
        <v>6.5970300436158538E-75</v>
      </c>
    </row>
    <row r="6440" spans="1:2">
      <c r="A6440">
        <v>274.99861334916204</v>
      </c>
      <c r="B6440">
        <f t="shared" si="100"/>
        <v>2.3972743825936217E-219</v>
      </c>
    </row>
    <row r="6441" spans="1:2">
      <c r="A6441">
        <v>156.39761659229407</v>
      </c>
      <c r="B6441">
        <f t="shared" si="100"/>
        <v>4.8199001427392714E-15</v>
      </c>
    </row>
    <row r="6442" spans="1:2">
      <c r="A6442">
        <v>81.030432738480158</v>
      </c>
      <c r="B6442">
        <f t="shared" si="100"/>
        <v>6.24892832550501E-238</v>
      </c>
    </row>
    <row r="6443" spans="1:2">
      <c r="A6443">
        <v>209.9506450573972</v>
      </c>
      <c r="B6443">
        <f t="shared" si="100"/>
        <v>3.0231141149089922E-23</v>
      </c>
    </row>
    <row r="6444" spans="1:2">
      <c r="A6444">
        <v>168.73738718430104</v>
      </c>
      <c r="B6444">
        <f t="shared" si="100"/>
        <v>1.1569239231761075E-4</v>
      </c>
    </row>
    <row r="6445" spans="1:2">
      <c r="A6445">
        <v>245.40083631989546</v>
      </c>
      <c r="B6445">
        <f t="shared" si="100"/>
        <v>8.3964302537951124E-105</v>
      </c>
    </row>
    <row r="6446" spans="1:2">
      <c r="A6446">
        <v>190.1140233255137</v>
      </c>
      <c r="B6446">
        <f t="shared" si="100"/>
        <v>4.525912051376552E-4</v>
      </c>
    </row>
    <row r="6447" spans="1:2">
      <c r="A6447">
        <v>126.89399954950204</v>
      </c>
      <c r="B6447">
        <f t="shared" si="100"/>
        <v>1.197715433070858E-69</v>
      </c>
    </row>
    <row r="6448" spans="1:2">
      <c r="A6448">
        <v>87.189794612349942</v>
      </c>
      <c r="B6448">
        <f t="shared" si="100"/>
        <v>1.9777174688679373E-209</v>
      </c>
    </row>
    <row r="6449" spans="1:2">
      <c r="A6449">
        <v>232.41325197857805</v>
      </c>
      <c r="B6449">
        <f t="shared" si="100"/>
        <v>6.9507360396116001E-68</v>
      </c>
    </row>
    <row r="6450" spans="1:2">
      <c r="A6450">
        <v>209.61290988423571</v>
      </c>
      <c r="B6450">
        <f t="shared" si="100"/>
        <v>9.2431462176485487E-23</v>
      </c>
    </row>
    <row r="6451" spans="1:2">
      <c r="A6451">
        <v>180.41548673834768</v>
      </c>
      <c r="B6451">
        <f t="shared" si="100"/>
        <v>0.13171150260036218</v>
      </c>
    </row>
    <row r="6452" spans="1:2">
      <c r="A6452">
        <v>174.49024926434504</v>
      </c>
      <c r="B6452">
        <f t="shared" si="100"/>
        <v>2.4623095318794346E-2</v>
      </c>
    </row>
    <row r="6453" spans="1:2">
      <c r="A6453">
        <v>203.85459765719133</v>
      </c>
      <c r="B6453">
        <f t="shared" si="100"/>
        <v>2.4788397479178962E-15</v>
      </c>
    </row>
    <row r="6454" spans="1:2">
      <c r="A6454">
        <v>146.20717524820066</v>
      </c>
      <c r="B6454">
        <f t="shared" si="100"/>
        <v>3.7265101127505796E-29</v>
      </c>
    </row>
    <row r="6455" spans="1:2">
      <c r="A6455">
        <v>226.13503051587031</v>
      </c>
      <c r="B6455">
        <f t="shared" si="100"/>
        <v>5.8869299063593153E-53</v>
      </c>
    </row>
    <row r="6456" spans="1:2">
      <c r="A6456">
        <v>211.77806775056524</v>
      </c>
      <c r="B6456">
        <f t="shared" si="100"/>
        <v>5.7381038752922716E-26</v>
      </c>
    </row>
    <row r="6457" spans="1:2">
      <c r="A6457">
        <v>150.9578480633354</v>
      </c>
      <c r="B6457">
        <f t="shared" si="100"/>
        <v>5.9368422508693464E-22</v>
      </c>
    </row>
    <row r="6458" spans="1:2">
      <c r="A6458">
        <v>238.79560603716527</v>
      </c>
      <c r="B6458">
        <f t="shared" si="100"/>
        <v>5.2116068976715045E-85</v>
      </c>
    </row>
    <row r="6459" spans="1:2">
      <c r="A6459">
        <v>171.92752056842437</v>
      </c>
      <c r="B6459">
        <f t="shared" si="100"/>
        <v>3.5606064872136887E-3</v>
      </c>
    </row>
    <row r="6460" spans="1:2">
      <c r="A6460">
        <v>93.624678811174817</v>
      </c>
      <c r="B6460">
        <f t="shared" si="100"/>
        <v>1.3063457840766927E-181</v>
      </c>
    </row>
    <row r="6461" spans="1:2">
      <c r="A6461">
        <v>265.47222023480572</v>
      </c>
      <c r="B6461">
        <f t="shared" si="100"/>
        <v>7.2533296632792499E-178</v>
      </c>
    </row>
    <row r="6462" spans="1:2">
      <c r="A6462">
        <v>206.80753368622391</v>
      </c>
      <c r="B6462">
        <f t="shared" si="100"/>
        <v>6.0915765671174163E-19</v>
      </c>
    </row>
    <row r="6463" spans="1:2">
      <c r="A6463">
        <v>185.474440740727</v>
      </c>
      <c r="B6463">
        <f t="shared" si="100"/>
        <v>2.5159414381616126E-2</v>
      </c>
    </row>
    <row r="6464" spans="1:2">
      <c r="A6464">
        <v>217.70376906686579</v>
      </c>
      <c r="B6464">
        <f t="shared" si="100"/>
        <v>6.6803339500872689E-36</v>
      </c>
    </row>
    <row r="6465" spans="1:2">
      <c r="A6465">
        <v>153.69730067475757</v>
      </c>
      <c r="B6465">
        <f t="shared" si="100"/>
        <v>2.7016702606212794E-18</v>
      </c>
    </row>
    <row r="6466" spans="1:2">
      <c r="A6466">
        <v>121.34064763784409</v>
      </c>
      <c r="B6466">
        <f t="shared" ref="B6466:B6529" si="101">_xlfn.NORM.DIST(A6466,180,3,FALSE)</f>
        <v>1.2679430016836684E-84</v>
      </c>
    </row>
    <row r="6467" spans="1:2">
      <c r="A6467">
        <v>206.61063263076358</v>
      </c>
      <c r="B6467">
        <f t="shared" si="101"/>
        <v>1.0927094561574133E-18</v>
      </c>
    </row>
    <row r="6468" spans="1:2">
      <c r="A6468">
        <v>173.57891510953777</v>
      </c>
      <c r="B6468">
        <f t="shared" si="101"/>
        <v>1.3458764145741296E-2</v>
      </c>
    </row>
    <row r="6469" spans="1:2">
      <c r="A6469">
        <v>179.85371573529847</v>
      </c>
      <c r="B6469">
        <f t="shared" si="101"/>
        <v>0.13282276147340963</v>
      </c>
    </row>
    <row r="6470" spans="1:2">
      <c r="A6470">
        <v>220.64360155098257</v>
      </c>
      <c r="B6470">
        <f t="shared" si="101"/>
        <v>1.8516652657003491E-41</v>
      </c>
    </row>
    <row r="6471" spans="1:2">
      <c r="A6471">
        <v>114.18866324645933</v>
      </c>
      <c r="B6471">
        <f t="shared" si="101"/>
        <v>4.2123558480914565E-106</v>
      </c>
    </row>
    <row r="6472" spans="1:2">
      <c r="A6472">
        <v>205.25203854020219</v>
      </c>
      <c r="B6472">
        <f t="shared" si="101"/>
        <v>5.4768898897287173E-17</v>
      </c>
    </row>
    <row r="6473" spans="1:2">
      <c r="A6473">
        <v>203.64586862313445</v>
      </c>
      <c r="B6473">
        <f t="shared" si="101"/>
        <v>4.2999729969344658E-15</v>
      </c>
    </row>
    <row r="6474" spans="1:2">
      <c r="A6474">
        <v>249.05568170623155</v>
      </c>
      <c r="B6474">
        <f t="shared" si="101"/>
        <v>1.1679553278512443E-116</v>
      </c>
    </row>
    <row r="6475" spans="1:2">
      <c r="A6475">
        <v>199.37202569024521</v>
      </c>
      <c r="B6475">
        <f t="shared" si="101"/>
        <v>1.1731212389178977E-10</v>
      </c>
    </row>
    <row r="6476" spans="1:2">
      <c r="A6476">
        <v>182.64830759988399</v>
      </c>
      <c r="B6476">
        <f t="shared" si="101"/>
        <v>9.0067890685593677E-2</v>
      </c>
    </row>
    <row r="6477" spans="1:2">
      <c r="A6477">
        <v>301.42278137616813</v>
      </c>
      <c r="B6477">
        <f t="shared" si="101"/>
        <v>0</v>
      </c>
    </row>
    <row r="6478" spans="1:2">
      <c r="A6478">
        <v>227.46045988213154</v>
      </c>
      <c r="B6478">
        <f t="shared" si="101"/>
        <v>5.9810088770554939E-56</v>
      </c>
    </row>
    <row r="6479" spans="1:2">
      <c r="A6479">
        <v>187.56323856876406</v>
      </c>
      <c r="B6479">
        <f t="shared" si="101"/>
        <v>5.5416011578421536E-3</v>
      </c>
    </row>
    <row r="6480" spans="1:2">
      <c r="A6480">
        <v>146.64324498851784</v>
      </c>
      <c r="B6480">
        <f t="shared" si="101"/>
        <v>1.8958348350748279E-28</v>
      </c>
    </row>
    <row r="6481" spans="1:2">
      <c r="A6481">
        <v>127.80463794086245</v>
      </c>
      <c r="B6481">
        <f t="shared" si="101"/>
        <v>2.4658813043160133E-67</v>
      </c>
    </row>
    <row r="6482" spans="1:2">
      <c r="A6482">
        <v>246.90275768050924</v>
      </c>
      <c r="B6482">
        <f t="shared" si="101"/>
        <v>1.3481390143389983E-109</v>
      </c>
    </row>
    <row r="6483" spans="1:2">
      <c r="A6483">
        <v>192.22409991896711</v>
      </c>
      <c r="B6483">
        <f t="shared" si="101"/>
        <v>3.2995454222778149E-5</v>
      </c>
    </row>
    <row r="6484" spans="1:2">
      <c r="A6484">
        <v>163.78789996422711</v>
      </c>
      <c r="B6484">
        <f t="shared" si="101"/>
        <v>6.0577698678958375E-8</v>
      </c>
    </row>
    <row r="6485" spans="1:2">
      <c r="A6485">
        <v>253.45499398070388</v>
      </c>
      <c r="B6485">
        <f t="shared" si="101"/>
        <v>8.724350995289512E-132</v>
      </c>
    </row>
    <row r="6486" spans="1:2">
      <c r="A6486">
        <v>220.0886142415402</v>
      </c>
      <c r="B6486">
        <f t="shared" si="101"/>
        <v>2.2315282985020772E-40</v>
      </c>
    </row>
    <row r="6487" spans="1:2">
      <c r="A6487">
        <v>197.28682264001691</v>
      </c>
      <c r="B6487">
        <f t="shared" si="101"/>
        <v>8.1973666317057451E-9</v>
      </c>
    </row>
    <row r="6488" spans="1:2">
      <c r="A6488">
        <v>174.64720190189837</v>
      </c>
      <c r="B6488">
        <f t="shared" si="101"/>
        <v>2.7069342633569235E-2</v>
      </c>
    </row>
    <row r="6489" spans="1:2">
      <c r="A6489">
        <v>170.20011387074192</v>
      </c>
      <c r="B6489">
        <f t="shared" si="101"/>
        <v>6.4067875714679057E-4</v>
      </c>
    </row>
    <row r="6490" spans="1:2">
      <c r="A6490">
        <v>85.592089817218948</v>
      </c>
      <c r="B6490">
        <f t="shared" si="101"/>
        <v>1.1999755779014847E-216</v>
      </c>
    </row>
    <row r="6491" spans="1:2">
      <c r="A6491">
        <v>206.33389271977649</v>
      </c>
      <c r="B6491">
        <f t="shared" si="101"/>
        <v>2.4661364933570957E-18</v>
      </c>
    </row>
    <row r="6492" spans="1:2">
      <c r="A6492">
        <v>209.11561296059517</v>
      </c>
      <c r="B6492">
        <f t="shared" si="101"/>
        <v>4.6824701269691349E-22</v>
      </c>
    </row>
    <row r="6493" spans="1:2">
      <c r="A6493">
        <v>201.85729272241588</v>
      </c>
      <c r="B6493">
        <f t="shared" si="101"/>
        <v>3.9545827676571095E-13</v>
      </c>
    </row>
    <row r="6494" spans="1:2">
      <c r="A6494">
        <v>127.65296150944778</v>
      </c>
      <c r="B6494">
        <f t="shared" si="101"/>
        <v>1.0218615723038773E-67</v>
      </c>
    </row>
    <row r="6495" spans="1:2">
      <c r="A6495">
        <v>119.87258676497731</v>
      </c>
      <c r="B6495">
        <f t="shared" si="101"/>
        <v>7.8632420152451328E-89</v>
      </c>
    </row>
    <row r="6496" spans="1:2">
      <c r="A6496">
        <v>123.62507095502224</v>
      </c>
      <c r="B6496">
        <f t="shared" si="101"/>
        <v>2.7764213942424149E-78</v>
      </c>
    </row>
    <row r="6497" spans="1:2">
      <c r="A6497">
        <v>146.63843262467708</v>
      </c>
      <c r="B6497">
        <f t="shared" si="101"/>
        <v>1.8623179240908273E-28</v>
      </c>
    </row>
    <row r="6498" spans="1:2">
      <c r="A6498">
        <v>124.96395174792269</v>
      </c>
      <c r="B6498">
        <f t="shared" si="101"/>
        <v>1.1027680600883349E-74</v>
      </c>
    </row>
    <row r="6499" spans="1:2">
      <c r="A6499">
        <v>284.2745316226501</v>
      </c>
      <c r="B6499">
        <f t="shared" si="101"/>
        <v>6.0464561061172249E-264</v>
      </c>
    </row>
    <row r="6500" spans="1:2">
      <c r="A6500">
        <v>217.85266244449303</v>
      </c>
      <c r="B6500">
        <f t="shared" si="101"/>
        <v>3.5757544361867447E-36</v>
      </c>
    </row>
    <row r="6501" spans="1:2">
      <c r="A6501">
        <v>196.44210783524613</v>
      </c>
      <c r="B6501">
        <f t="shared" si="101"/>
        <v>3.9911498121741901E-8</v>
      </c>
    </row>
    <row r="6502" spans="1:2">
      <c r="A6502">
        <v>166.76965219601698</v>
      </c>
      <c r="B6502">
        <f t="shared" si="101"/>
        <v>7.95180110834959E-6</v>
      </c>
    </row>
    <row r="6503" spans="1:2">
      <c r="A6503">
        <v>178.85094666751684</v>
      </c>
      <c r="B6503">
        <f t="shared" si="101"/>
        <v>0.12357560415692846</v>
      </c>
    </row>
    <row r="6504" spans="1:2">
      <c r="A6504">
        <v>142.55215592100285</v>
      </c>
      <c r="B6504">
        <f t="shared" si="101"/>
        <v>1.944670678913905E-35</v>
      </c>
    </row>
    <row r="6505" spans="1:2">
      <c r="A6505">
        <v>210.28043693120708</v>
      </c>
      <c r="B6505">
        <f t="shared" si="101"/>
        <v>1.002751164248623E-23</v>
      </c>
    </row>
    <row r="6506" spans="1:2">
      <c r="A6506">
        <v>150.54856521572219</v>
      </c>
      <c r="B6506">
        <f t="shared" si="101"/>
        <v>1.5701229908438812E-22</v>
      </c>
    </row>
    <row r="6507" spans="1:2">
      <c r="A6507">
        <v>177.03129333283869</v>
      </c>
      <c r="B6507">
        <f t="shared" si="101"/>
        <v>8.1498218736800798E-2</v>
      </c>
    </row>
    <row r="6508" spans="1:2">
      <c r="A6508">
        <v>235.36549224416376</v>
      </c>
      <c r="B6508">
        <f t="shared" si="101"/>
        <v>1.4619782980541739E-75</v>
      </c>
    </row>
    <row r="6509" spans="1:2">
      <c r="A6509">
        <v>188.63396053318866</v>
      </c>
      <c r="B6509">
        <f t="shared" si="101"/>
        <v>2.114461814420343E-3</v>
      </c>
    </row>
    <row r="6510" spans="1:2">
      <c r="A6510">
        <v>104.88862517348025</v>
      </c>
      <c r="B6510">
        <f t="shared" si="101"/>
        <v>1.0078246874217221E-137</v>
      </c>
    </row>
    <row r="6511" spans="1:2">
      <c r="A6511">
        <v>192.98839606533875</v>
      </c>
      <c r="B6511">
        <f t="shared" si="101"/>
        <v>1.1311553143829008E-5</v>
      </c>
    </row>
    <row r="6512" spans="1:2">
      <c r="A6512">
        <v>203.81975150456128</v>
      </c>
      <c r="B6512">
        <f t="shared" si="101"/>
        <v>2.7185081462638254E-15</v>
      </c>
    </row>
    <row r="6513" spans="1:2">
      <c r="A6513">
        <v>188.70121766638476</v>
      </c>
      <c r="B6513">
        <f t="shared" si="101"/>
        <v>1.9818431533494374E-3</v>
      </c>
    </row>
    <row r="6514" spans="1:2">
      <c r="A6514">
        <v>196.08089064575324</v>
      </c>
      <c r="B6514">
        <f t="shared" si="101"/>
        <v>7.6655678335564005E-8</v>
      </c>
    </row>
    <row r="6515" spans="1:2">
      <c r="A6515">
        <v>180.55985765357036</v>
      </c>
      <c r="B6515">
        <f t="shared" si="101"/>
        <v>0.13068516250295145</v>
      </c>
    </row>
    <row r="6516" spans="1:2">
      <c r="A6516">
        <v>191.72686097561382</v>
      </c>
      <c r="B6516">
        <f t="shared" si="101"/>
        <v>6.3943532153466279E-5</v>
      </c>
    </row>
    <row r="6517" spans="1:2">
      <c r="A6517">
        <v>77.609131949138828</v>
      </c>
      <c r="B6517">
        <f t="shared" si="101"/>
        <v>1.4929249232455122E-254</v>
      </c>
    </row>
    <row r="6518" spans="1:2">
      <c r="A6518">
        <v>183.25791233990458</v>
      </c>
      <c r="B6518">
        <f t="shared" si="101"/>
        <v>7.3739468840230499E-2</v>
      </c>
    </row>
    <row r="6519" spans="1:2">
      <c r="A6519">
        <v>181.55885800268152</v>
      </c>
      <c r="B6519">
        <f t="shared" si="101"/>
        <v>0.11618715903391461</v>
      </c>
    </row>
    <row r="6520" spans="1:2">
      <c r="A6520">
        <v>245.16184157590033</v>
      </c>
      <c r="B6520">
        <f t="shared" si="101"/>
        <v>4.7529508254622394E-104</v>
      </c>
    </row>
    <row r="6521" spans="1:2">
      <c r="A6521">
        <v>205.22559952922165</v>
      </c>
      <c r="B6521">
        <f t="shared" si="101"/>
        <v>5.8983972983108179E-17</v>
      </c>
    </row>
    <row r="6522" spans="1:2">
      <c r="A6522">
        <v>288.23574484675191</v>
      </c>
      <c r="B6522">
        <f t="shared" si="101"/>
        <v>2.9582263783994416E-284</v>
      </c>
    </row>
    <row r="6523" spans="1:2">
      <c r="A6523">
        <v>97.379018370411359</v>
      </c>
      <c r="B6523">
        <f t="shared" si="101"/>
        <v>2.655845877768582E-166</v>
      </c>
    </row>
    <row r="6524" spans="1:2">
      <c r="A6524">
        <v>201.74614451178059</v>
      </c>
      <c r="B6524">
        <f t="shared" si="101"/>
        <v>5.1764629305315516E-13</v>
      </c>
    </row>
    <row r="6525" spans="1:2">
      <c r="A6525">
        <v>232.91860816214466</v>
      </c>
      <c r="B6525">
        <f t="shared" si="101"/>
        <v>3.6117936094554523E-69</v>
      </c>
    </row>
    <row r="6526" spans="1:2">
      <c r="A6526">
        <v>148.67545405621058</v>
      </c>
      <c r="B6526">
        <f t="shared" si="101"/>
        <v>2.8135737445200134E-25</v>
      </c>
    </row>
    <row r="6527" spans="1:2">
      <c r="A6527">
        <v>174.83940655409242</v>
      </c>
      <c r="B6527">
        <f t="shared" si="101"/>
        <v>3.0285352967391758E-2</v>
      </c>
    </row>
    <row r="6528" spans="1:2">
      <c r="A6528">
        <v>254.39195542247035</v>
      </c>
      <c r="B6528">
        <f t="shared" si="101"/>
        <v>3.9667018372542432E-135</v>
      </c>
    </row>
    <row r="6529" spans="1:2">
      <c r="A6529">
        <v>216.28765853136429</v>
      </c>
      <c r="B6529">
        <f t="shared" si="101"/>
        <v>2.2535934745124869E-33</v>
      </c>
    </row>
    <row r="6530" spans="1:2">
      <c r="A6530">
        <v>293.58199117239565</v>
      </c>
      <c r="B6530">
        <f t="shared" ref="B6530:B6593" si="102">_xlfn.NORM.DIST(A6530,180,3,FALSE)</f>
        <v>0</v>
      </c>
    </row>
    <row r="6531" spans="1:2">
      <c r="A6531">
        <v>154.18184193520574</v>
      </c>
      <c r="B6531">
        <f t="shared" si="102"/>
        <v>1.0989160912673836E-17</v>
      </c>
    </row>
    <row r="6532" spans="1:2">
      <c r="A6532">
        <v>157.55965750911855</v>
      </c>
      <c r="B6532">
        <f t="shared" si="102"/>
        <v>9.4176588652609498E-14</v>
      </c>
    </row>
    <row r="6533" spans="1:2">
      <c r="A6533">
        <v>248.22575187470648</v>
      </c>
      <c r="B6533">
        <f t="shared" si="102"/>
        <v>6.5518583775547835E-114</v>
      </c>
    </row>
    <row r="6534" spans="1:2">
      <c r="A6534">
        <v>256.8753670854494</v>
      </c>
      <c r="B6534">
        <f t="shared" si="102"/>
        <v>3.4255242998152614E-144</v>
      </c>
    </row>
    <row r="6535" spans="1:2">
      <c r="A6535">
        <v>254.38059128617169</v>
      </c>
      <c r="B6535">
        <f t="shared" si="102"/>
        <v>4.3573373544781127E-135</v>
      </c>
    </row>
    <row r="6536" spans="1:2">
      <c r="A6536">
        <v>132.15315948371426</v>
      </c>
      <c r="B6536">
        <f t="shared" si="102"/>
        <v>7.7318398303016525E-57</v>
      </c>
    </row>
    <row r="6537" spans="1:2">
      <c r="A6537">
        <v>273.22163350589108</v>
      </c>
      <c r="B6537">
        <f t="shared" si="102"/>
        <v>2.8149990901845756E-211</v>
      </c>
    </row>
    <row r="6538" spans="1:2">
      <c r="A6538">
        <v>234.66729362524347</v>
      </c>
      <c r="B6538">
        <f t="shared" si="102"/>
        <v>1.0435844710479186E-73</v>
      </c>
    </row>
    <row r="6539" spans="1:2">
      <c r="A6539">
        <v>151.67535411790595</v>
      </c>
      <c r="B6539">
        <f t="shared" si="102"/>
        <v>5.8434179412707001E-21</v>
      </c>
    </row>
    <row r="6540" spans="1:2">
      <c r="A6540">
        <v>172.30265302685439</v>
      </c>
      <c r="B6540">
        <f t="shared" si="102"/>
        <v>4.9460287855807574E-3</v>
      </c>
    </row>
    <row r="6541" spans="1:2">
      <c r="A6541">
        <v>234.97319762071129</v>
      </c>
      <c r="B6541">
        <f t="shared" si="102"/>
        <v>1.6192173459153379E-74</v>
      </c>
    </row>
    <row r="6542" spans="1:2">
      <c r="A6542">
        <v>238.14819814986549</v>
      </c>
      <c r="B6542">
        <f t="shared" si="102"/>
        <v>3.4967994757069474E-83</v>
      </c>
    </row>
    <row r="6543" spans="1:2">
      <c r="A6543">
        <v>234.82697133629699</v>
      </c>
      <c r="B6543">
        <f t="shared" si="102"/>
        <v>3.9508257993116468E-74</v>
      </c>
    </row>
    <row r="6544" spans="1:2">
      <c r="A6544">
        <v>222.64751623850316</v>
      </c>
      <c r="B6544">
        <f t="shared" si="102"/>
        <v>1.7397522783689553E-45</v>
      </c>
    </row>
    <row r="6545" spans="1:2">
      <c r="A6545">
        <v>234.83392897076556</v>
      </c>
      <c r="B6545">
        <f t="shared" si="102"/>
        <v>3.7868586261114271E-74</v>
      </c>
    </row>
    <row r="6546" spans="1:2">
      <c r="A6546">
        <v>227.53873326990288</v>
      </c>
      <c r="B6546">
        <f t="shared" si="102"/>
        <v>3.9569883739241494E-56</v>
      </c>
    </row>
    <row r="6547" spans="1:2">
      <c r="A6547">
        <v>197.44812379911309</v>
      </c>
      <c r="B6547">
        <f t="shared" si="102"/>
        <v>6.0047270998264862E-9</v>
      </c>
    </row>
    <row r="6548" spans="1:2">
      <c r="A6548">
        <v>126.93412190827075</v>
      </c>
      <c r="B6548">
        <f t="shared" si="102"/>
        <v>1.5175165802531983E-69</v>
      </c>
    </row>
    <row r="6549" spans="1:2">
      <c r="A6549">
        <v>110.43339600262698</v>
      </c>
      <c r="B6549">
        <f t="shared" si="102"/>
        <v>2.2834572016173744E-118</v>
      </c>
    </row>
    <row r="6550" spans="1:2">
      <c r="A6550">
        <v>165.01029836006637</v>
      </c>
      <c r="B6550">
        <f t="shared" si="102"/>
        <v>5.041496035699363E-7</v>
      </c>
    </row>
    <row r="6551" spans="1:2">
      <c r="A6551">
        <v>292.35744750592858</v>
      </c>
      <c r="B6551">
        <f t="shared" si="102"/>
        <v>3.4187153569582428E-306</v>
      </c>
    </row>
    <row r="6552" spans="1:2">
      <c r="A6552">
        <v>209.00086997215112</v>
      </c>
      <c r="B6552">
        <f t="shared" si="102"/>
        <v>6.7821605482878726E-22</v>
      </c>
    </row>
    <row r="6553" spans="1:2">
      <c r="A6553">
        <v>161.23468003541348</v>
      </c>
      <c r="B6553">
        <f t="shared" si="102"/>
        <v>4.242363215905727E-10</v>
      </c>
    </row>
    <row r="6554" spans="1:2">
      <c r="A6554">
        <v>128.10671523737255</v>
      </c>
      <c r="B6554">
        <f t="shared" si="102"/>
        <v>1.4145158909283342E-66</v>
      </c>
    </row>
    <row r="6555" spans="1:2">
      <c r="A6555">
        <v>176.84761178286863</v>
      </c>
      <c r="B6555">
        <f t="shared" si="102"/>
        <v>7.6563331741903634E-2</v>
      </c>
    </row>
    <row r="6556" spans="1:2">
      <c r="A6556">
        <v>141.77116145190666</v>
      </c>
      <c r="B6556">
        <f t="shared" si="102"/>
        <v>7.2918618509016298E-37</v>
      </c>
    </row>
    <row r="6557" spans="1:2">
      <c r="A6557">
        <v>214.97788384265732</v>
      </c>
      <c r="B6557">
        <f t="shared" si="102"/>
        <v>4.0269594422495338E-31</v>
      </c>
    </row>
    <row r="6558" spans="1:2">
      <c r="A6558">
        <v>187.70923293202941</v>
      </c>
      <c r="B6558">
        <f t="shared" si="102"/>
        <v>4.8959657319010471E-3</v>
      </c>
    </row>
    <row r="6559" spans="1:2">
      <c r="A6559">
        <v>151.77090563127422</v>
      </c>
      <c r="B6559">
        <f t="shared" si="102"/>
        <v>7.8894525635284709E-21</v>
      </c>
    </row>
    <row r="6560" spans="1:2">
      <c r="A6560">
        <v>140.9760197927244</v>
      </c>
      <c r="B6560">
        <f t="shared" si="102"/>
        <v>2.4030446394506064E-38</v>
      </c>
    </row>
    <row r="6561" spans="1:2">
      <c r="A6561">
        <v>233.02563977238606</v>
      </c>
      <c r="B6561">
        <f t="shared" si="102"/>
        <v>1.9236775532563367E-69</v>
      </c>
    </row>
    <row r="6562" spans="1:2">
      <c r="A6562">
        <v>226.28206852430594</v>
      </c>
      <c r="B6562">
        <f t="shared" si="102"/>
        <v>2.7670999857485318E-53</v>
      </c>
    </row>
    <row r="6563" spans="1:2">
      <c r="A6563">
        <v>176.38620465702843</v>
      </c>
      <c r="B6563">
        <f t="shared" si="102"/>
        <v>6.43718063116413E-2</v>
      </c>
    </row>
    <row r="6564" spans="1:2">
      <c r="A6564">
        <v>-10.821010619401932</v>
      </c>
      <c r="B6564">
        <f t="shared" si="102"/>
        <v>0</v>
      </c>
    </row>
    <row r="6565" spans="1:2">
      <c r="A6565">
        <v>282.92335900885519</v>
      </c>
      <c r="B6565">
        <f t="shared" si="102"/>
        <v>3.4374036362297026E-257</v>
      </c>
    </row>
    <row r="6566" spans="1:2">
      <c r="A6566">
        <v>215.41354772096383</v>
      </c>
      <c r="B6566">
        <f t="shared" si="102"/>
        <v>7.3292577935137757E-32</v>
      </c>
    </row>
    <row r="6567" spans="1:2">
      <c r="A6567">
        <v>190.22546143758518</v>
      </c>
      <c r="B6567">
        <f t="shared" si="102"/>
        <v>3.9904229921425375E-4</v>
      </c>
    </row>
    <row r="6568" spans="1:2">
      <c r="A6568">
        <v>146.29455154106836</v>
      </c>
      <c r="B6568">
        <f t="shared" si="102"/>
        <v>5.1713040206540405E-29</v>
      </c>
    </row>
    <row r="6569" spans="1:2">
      <c r="A6569">
        <v>173.13032162717718</v>
      </c>
      <c r="B6569">
        <f t="shared" si="102"/>
        <v>9.6639257702820867E-3</v>
      </c>
    </row>
    <row r="6570" spans="1:2">
      <c r="A6570">
        <v>217.70887133214273</v>
      </c>
      <c r="B6570">
        <f t="shared" si="102"/>
        <v>6.5390478975915121E-36</v>
      </c>
    </row>
    <row r="6571" spans="1:2">
      <c r="A6571">
        <v>262.95610768982442</v>
      </c>
      <c r="B6571">
        <f t="shared" si="102"/>
        <v>1.2172754144972382E-167</v>
      </c>
    </row>
    <row r="6572" spans="1:2">
      <c r="A6572">
        <v>251.54744253057288</v>
      </c>
      <c r="B6572">
        <f t="shared" si="102"/>
        <v>4.1151172249752996E-125</v>
      </c>
    </row>
    <row r="6573" spans="1:2">
      <c r="A6573">
        <v>122.78366102662403</v>
      </c>
      <c r="B6573">
        <f t="shared" si="102"/>
        <v>1.3723294776386423E-80</v>
      </c>
    </row>
    <row r="6574" spans="1:2">
      <c r="A6574">
        <v>205.65418981248513</v>
      </c>
      <c r="B6574">
        <f t="shared" si="102"/>
        <v>1.7562903311494234E-17</v>
      </c>
    </row>
    <row r="6575" spans="1:2">
      <c r="A6575">
        <v>137.13065118252416</v>
      </c>
      <c r="B6575">
        <f t="shared" si="102"/>
        <v>6.0642764239102115E-46</v>
      </c>
    </row>
    <row r="6576" spans="1:2">
      <c r="A6576">
        <v>147.70393636325025</v>
      </c>
      <c r="B6576">
        <f t="shared" si="102"/>
        <v>9.0776690119614344E-27</v>
      </c>
    </row>
    <row r="6577" spans="1:2">
      <c r="A6577">
        <v>156.77906890203303</v>
      </c>
      <c r="B6577">
        <f t="shared" si="102"/>
        <v>1.3000961186086887E-14</v>
      </c>
    </row>
    <row r="6578" spans="1:2">
      <c r="A6578">
        <v>235.73262342295493</v>
      </c>
      <c r="B6578">
        <f t="shared" si="102"/>
        <v>1.5164905598676814E-76</v>
      </c>
    </row>
    <row r="6579" spans="1:2">
      <c r="A6579">
        <v>130.53574139092234</v>
      </c>
      <c r="B6579">
        <f t="shared" si="102"/>
        <v>1.2325207205068582E-60</v>
      </c>
    </row>
    <row r="6580" spans="1:2">
      <c r="A6580">
        <v>214.5742250829062</v>
      </c>
      <c r="B6580">
        <f t="shared" si="102"/>
        <v>1.9158596163890927E-30</v>
      </c>
    </row>
    <row r="6581" spans="1:2">
      <c r="A6581">
        <v>147.59899204334943</v>
      </c>
      <c r="B6581">
        <f t="shared" si="102"/>
        <v>6.2252773064611254E-27</v>
      </c>
    </row>
    <row r="6582" spans="1:2">
      <c r="A6582">
        <v>132.08648215339053</v>
      </c>
      <c r="B6582">
        <f t="shared" si="102"/>
        <v>5.4228533277162906E-57</v>
      </c>
    </row>
    <row r="6583" spans="1:2">
      <c r="A6583">
        <v>236.59826911141863</v>
      </c>
      <c r="B6583">
        <f t="shared" si="102"/>
        <v>6.8346220243541962E-79</v>
      </c>
    </row>
    <row r="6584" spans="1:2">
      <c r="A6584">
        <v>209.80244744321681</v>
      </c>
      <c r="B6584">
        <f t="shared" si="102"/>
        <v>4.9443557438508089E-23</v>
      </c>
    </row>
    <row r="6585" spans="1:2">
      <c r="A6585">
        <v>142.38331732456572</v>
      </c>
      <c r="B6585">
        <f t="shared" si="102"/>
        <v>9.6174420603560897E-36</v>
      </c>
    </row>
    <row r="6586" spans="1:2">
      <c r="A6586">
        <v>164.22634689632105</v>
      </c>
      <c r="B6586">
        <f t="shared" si="102"/>
        <v>1.3203156225630574E-7</v>
      </c>
    </row>
    <row r="6587" spans="1:2">
      <c r="A6587">
        <v>209.51138640128192</v>
      </c>
      <c r="B6587">
        <f t="shared" si="102"/>
        <v>1.2901644693901972E-22</v>
      </c>
    </row>
    <row r="6588" spans="1:2">
      <c r="A6588">
        <v>165.95694250980159</v>
      </c>
      <c r="B6588">
        <f t="shared" si="102"/>
        <v>2.3209800504934481E-6</v>
      </c>
    </row>
    <row r="6589" spans="1:2">
      <c r="A6589">
        <v>200.25552930717822</v>
      </c>
      <c r="B6589">
        <f t="shared" si="102"/>
        <v>1.6773120827741941E-11</v>
      </c>
    </row>
    <row r="6590" spans="1:2">
      <c r="A6590">
        <v>172.06574557319982</v>
      </c>
      <c r="B6590">
        <f t="shared" si="102"/>
        <v>4.0263057703977412E-3</v>
      </c>
    </row>
    <row r="6591" spans="1:2">
      <c r="A6591">
        <v>195.19350234957528</v>
      </c>
      <c r="B6591">
        <f t="shared" si="102"/>
        <v>3.582141255272947E-7</v>
      </c>
    </row>
    <row r="6592" spans="1:2">
      <c r="A6592">
        <v>145.04675777941884</v>
      </c>
      <c r="B6592">
        <f t="shared" si="102"/>
        <v>4.4315342400718266E-31</v>
      </c>
    </row>
    <row r="6593" spans="1:2">
      <c r="A6593">
        <v>110.88564224308357</v>
      </c>
      <c r="B6593">
        <f t="shared" si="102"/>
        <v>7.4442038040738208E-117</v>
      </c>
    </row>
    <row r="6594" spans="1:2">
      <c r="A6594">
        <v>135.56054500411847</v>
      </c>
      <c r="B6594">
        <f t="shared" ref="B6594:B6657" si="103">_xlfn.NORM.DIST(A6594,180,3,FALSE)</f>
        <v>2.9873526842680322E-49</v>
      </c>
    </row>
    <row r="6595" spans="1:2">
      <c r="A6595">
        <v>95.727507868723478</v>
      </c>
      <c r="B6595">
        <f t="shared" si="103"/>
        <v>5.9434232090863363E-173</v>
      </c>
    </row>
    <row r="6596" spans="1:2">
      <c r="A6596">
        <v>154.84931100188987</v>
      </c>
      <c r="B6596">
        <f t="shared" si="103"/>
        <v>7.2741827997935059E-17</v>
      </c>
    </row>
    <row r="6597" spans="1:2">
      <c r="A6597">
        <v>179.22167262411676</v>
      </c>
      <c r="B6597">
        <f t="shared" si="103"/>
        <v>0.12857974074780307</v>
      </c>
    </row>
    <row r="6598" spans="1:2">
      <c r="A6598">
        <v>122.54884086331003</v>
      </c>
      <c r="B6598">
        <f t="shared" si="103"/>
        <v>3.0746543244598069E-81</v>
      </c>
    </row>
    <row r="6599" spans="1:2">
      <c r="A6599">
        <v>245.03857548523229</v>
      </c>
      <c r="B6599">
        <f t="shared" si="103"/>
        <v>1.1592904502731713E-103</v>
      </c>
    </row>
    <row r="6600" spans="1:2">
      <c r="A6600">
        <v>162.39463366189739</v>
      </c>
      <c r="B6600">
        <f t="shared" si="103"/>
        <v>4.4208427884333671E-9</v>
      </c>
    </row>
    <row r="6601" spans="1:2">
      <c r="A6601">
        <v>212.16746335965581</v>
      </c>
      <c r="B6601">
        <f t="shared" si="103"/>
        <v>1.4387712196194374E-26</v>
      </c>
    </row>
    <row r="6602" spans="1:2">
      <c r="A6602">
        <v>186.84608039591694</v>
      </c>
      <c r="B6602">
        <f t="shared" si="103"/>
        <v>9.839267844568577E-3</v>
      </c>
    </row>
    <row r="6603" spans="1:2">
      <c r="A6603">
        <v>113.71032587674563</v>
      </c>
      <c r="B6603">
        <f t="shared" si="103"/>
        <v>1.2587453828190598E-107</v>
      </c>
    </row>
    <row r="6604" spans="1:2">
      <c r="A6604">
        <v>195.40571020086645</v>
      </c>
      <c r="B6604">
        <f t="shared" si="103"/>
        <v>2.4973162965850886E-7</v>
      </c>
    </row>
    <row r="6605" spans="1:2">
      <c r="A6605">
        <v>203.2815204981307</v>
      </c>
      <c r="B6605">
        <f t="shared" si="103"/>
        <v>1.1117188484944491E-14</v>
      </c>
    </row>
    <row r="6606" spans="1:2">
      <c r="A6606">
        <v>244.43604434025474</v>
      </c>
      <c r="B6606">
        <f t="shared" si="103"/>
        <v>8.8396768274860809E-102</v>
      </c>
    </row>
    <row r="6607" spans="1:2">
      <c r="A6607">
        <v>218.13583816736354</v>
      </c>
      <c r="B6607">
        <f t="shared" si="103"/>
        <v>1.081908123553842E-36</v>
      </c>
    </row>
    <row r="6608" spans="1:2">
      <c r="A6608">
        <v>240.22134130034829</v>
      </c>
      <c r="B6608">
        <f t="shared" si="103"/>
        <v>4.1962531057155303E-89</v>
      </c>
    </row>
    <row r="6609" spans="1:2">
      <c r="A6609">
        <v>221.82837074040435</v>
      </c>
      <c r="B6609">
        <f t="shared" si="103"/>
        <v>8.1294505375159652E-44</v>
      </c>
    </row>
    <row r="6610" spans="1:2">
      <c r="A6610">
        <v>180.11509087016748</v>
      </c>
      <c r="B6610">
        <f t="shared" si="103"/>
        <v>0.13288293774411733</v>
      </c>
    </row>
    <row r="6611" spans="1:2">
      <c r="A6611">
        <v>102.78254921984626</v>
      </c>
      <c r="B6611">
        <f t="shared" si="103"/>
        <v>1.8319108593640817E-145</v>
      </c>
    </row>
    <row r="6612" spans="1:2">
      <c r="A6612">
        <v>215.16075366860605</v>
      </c>
      <c r="B6612">
        <f t="shared" si="103"/>
        <v>1.9747517561515262E-31</v>
      </c>
    </row>
    <row r="6613" spans="1:2">
      <c r="A6613">
        <v>211.00472667938448</v>
      </c>
      <c r="B6613">
        <f t="shared" si="103"/>
        <v>8.5156494998718934E-25</v>
      </c>
    </row>
    <row r="6614" spans="1:2">
      <c r="A6614">
        <v>194.56250288356387</v>
      </c>
      <c r="B6614">
        <f t="shared" si="103"/>
        <v>1.0166247345905656E-6</v>
      </c>
    </row>
    <row r="6615" spans="1:2">
      <c r="A6615">
        <v>144.94801735025248</v>
      </c>
      <c r="B6615">
        <f t="shared" si="103"/>
        <v>3.0183992294266108E-31</v>
      </c>
    </row>
    <row r="6616" spans="1:2">
      <c r="A6616">
        <v>241.54190032248152</v>
      </c>
      <c r="B6616">
        <f t="shared" si="103"/>
        <v>5.5369644694728209E-93</v>
      </c>
    </row>
    <row r="6617" spans="1:2">
      <c r="A6617">
        <v>199.45169060491025</v>
      </c>
      <c r="B6617">
        <f t="shared" si="103"/>
        <v>9.8791443293119181E-11</v>
      </c>
    </row>
    <row r="6618" spans="1:2">
      <c r="A6618">
        <v>243.60391125781462</v>
      </c>
      <c r="B6618">
        <f t="shared" si="103"/>
        <v>3.2894914535121821E-99</v>
      </c>
    </row>
    <row r="6619" spans="1:2">
      <c r="A6619">
        <v>155.66996398745687</v>
      </c>
      <c r="B6619">
        <f t="shared" si="103"/>
        <v>6.9425095240946728E-16</v>
      </c>
    </row>
    <row r="6620" spans="1:2">
      <c r="A6620">
        <v>224.03591219670488</v>
      </c>
      <c r="B6620">
        <f t="shared" si="103"/>
        <v>2.1713209121234349E-48</v>
      </c>
    </row>
    <row r="6621" spans="1:2">
      <c r="A6621">
        <v>235.6688451069931</v>
      </c>
      <c r="B6621">
        <f t="shared" si="103"/>
        <v>2.2504291639066075E-76</v>
      </c>
    </row>
    <row r="6622" spans="1:2">
      <c r="A6622">
        <v>141.38779579268885</v>
      </c>
      <c r="B6622">
        <f t="shared" si="103"/>
        <v>1.4193390416487896E-37</v>
      </c>
    </row>
    <row r="6623" spans="1:2">
      <c r="A6623">
        <v>211.17391315754503</v>
      </c>
      <c r="B6623">
        <f t="shared" si="103"/>
        <v>4.7468112807551315E-25</v>
      </c>
    </row>
    <row r="6624" spans="1:2">
      <c r="A6624">
        <v>165.23010162898572</v>
      </c>
      <c r="B6624">
        <f t="shared" si="103"/>
        <v>7.250758306622139E-7</v>
      </c>
    </row>
    <row r="6625" spans="1:2">
      <c r="A6625">
        <v>188.65373181113682</v>
      </c>
      <c r="B6625">
        <f t="shared" si="103"/>
        <v>2.0746893729967773E-3</v>
      </c>
    </row>
    <row r="6626" spans="1:2">
      <c r="A6626">
        <v>106.12430105509702</v>
      </c>
      <c r="B6626">
        <f t="shared" si="103"/>
        <v>2.787699897854337E-133</v>
      </c>
    </row>
    <row r="6627" spans="1:2">
      <c r="A6627">
        <v>166.22417365368165</v>
      </c>
      <c r="B6627">
        <f t="shared" si="103"/>
        <v>3.5078157148961369E-6</v>
      </c>
    </row>
    <row r="6628" spans="1:2">
      <c r="A6628">
        <v>173.37436065616203</v>
      </c>
      <c r="B6628">
        <f t="shared" si="103"/>
        <v>1.1604184325002001E-2</v>
      </c>
    </row>
    <row r="6629" spans="1:2">
      <c r="A6629">
        <v>126.97436022761394</v>
      </c>
      <c r="B6629">
        <f t="shared" si="103"/>
        <v>1.9236775532563367E-69</v>
      </c>
    </row>
    <row r="6630" spans="1:2">
      <c r="A6630">
        <v>141.87448232376482</v>
      </c>
      <c r="B6630">
        <f t="shared" si="103"/>
        <v>1.1302643251332226E-36</v>
      </c>
    </row>
    <row r="6631" spans="1:2">
      <c r="A6631">
        <v>195.52010530758707</v>
      </c>
      <c r="B6631">
        <f t="shared" si="103"/>
        <v>2.0517115402439016E-7</v>
      </c>
    </row>
    <row r="6632" spans="1:2">
      <c r="A6632">
        <v>187.06263676875096</v>
      </c>
      <c r="B6632">
        <f t="shared" si="103"/>
        <v>8.3231998926102928E-3</v>
      </c>
    </row>
    <row r="6633" spans="1:2">
      <c r="A6633">
        <v>258.17621280992171</v>
      </c>
      <c r="B6633">
        <f t="shared" si="103"/>
        <v>4.6586480835951073E-149</v>
      </c>
    </row>
    <row r="6634" spans="1:2">
      <c r="A6634">
        <v>127.00787283363752</v>
      </c>
      <c r="B6634">
        <f t="shared" si="103"/>
        <v>2.3434491463558708E-69</v>
      </c>
    </row>
    <row r="6635" spans="1:2">
      <c r="A6635">
        <v>129.42495504801627</v>
      </c>
      <c r="B6635">
        <f t="shared" si="103"/>
        <v>2.5685872576665489E-63</v>
      </c>
    </row>
    <row r="6636" spans="1:2">
      <c r="A6636">
        <v>181.53154928739241</v>
      </c>
      <c r="B6636">
        <f t="shared" si="103"/>
        <v>0.11673319485493609</v>
      </c>
    </row>
    <row r="6637" spans="1:2">
      <c r="A6637">
        <v>226.67215989684337</v>
      </c>
      <c r="B6637">
        <f t="shared" si="103"/>
        <v>3.6910271755235955E-54</v>
      </c>
    </row>
    <row r="6638" spans="1:2">
      <c r="A6638">
        <v>215.91675863390265</v>
      </c>
      <c r="B6638">
        <f t="shared" si="103"/>
        <v>9.9775519029787203E-33</v>
      </c>
    </row>
    <row r="6639" spans="1:2">
      <c r="A6639">
        <v>48.433915253262967</v>
      </c>
      <c r="B6639">
        <f t="shared" si="103"/>
        <v>0</v>
      </c>
    </row>
    <row r="6640" spans="1:2">
      <c r="A6640">
        <v>194.92864839747199</v>
      </c>
      <c r="B6640">
        <f t="shared" si="103"/>
        <v>5.5799584518214952E-7</v>
      </c>
    </row>
    <row r="6641" spans="1:2">
      <c r="A6641">
        <v>196.63947273300437</v>
      </c>
      <c r="B6641">
        <f t="shared" si="103"/>
        <v>2.7769389090158789E-8</v>
      </c>
    </row>
    <row r="6642" spans="1:2">
      <c r="A6642">
        <v>247.44151050952496</v>
      </c>
      <c r="B6642">
        <f t="shared" si="103"/>
        <v>2.4178425211323051E-111</v>
      </c>
    </row>
    <row r="6643" spans="1:2">
      <c r="A6643">
        <v>106.99354152136948</v>
      </c>
      <c r="B6643">
        <f t="shared" si="103"/>
        <v>3.355389827557365E-130</v>
      </c>
    </row>
    <row r="6644" spans="1:2">
      <c r="A6644">
        <v>132.09854205313604</v>
      </c>
      <c r="B6644">
        <f t="shared" si="103"/>
        <v>5.7823930603276979E-57</v>
      </c>
    </row>
    <row r="6645" spans="1:2">
      <c r="A6645">
        <v>205.54796992626507</v>
      </c>
      <c r="B6645">
        <f t="shared" si="103"/>
        <v>2.375844915900841E-17</v>
      </c>
    </row>
    <row r="6646" spans="1:2">
      <c r="A6646">
        <v>156.94338503606559</v>
      </c>
      <c r="B6646">
        <f t="shared" si="103"/>
        <v>1.9835552906308927E-14</v>
      </c>
    </row>
    <row r="6647" spans="1:2">
      <c r="A6647">
        <v>179.87708179105539</v>
      </c>
      <c r="B6647">
        <f t="shared" si="103"/>
        <v>0.13286918523642652</v>
      </c>
    </row>
    <row r="6648" spans="1:2">
      <c r="A6648">
        <v>158.89732071598701</v>
      </c>
      <c r="B6648">
        <f t="shared" si="103"/>
        <v>2.3947996498070327E-12</v>
      </c>
    </row>
    <row r="6649" spans="1:2">
      <c r="A6649">
        <v>177.35563505964819</v>
      </c>
      <c r="B6649">
        <f t="shared" si="103"/>
        <v>9.0172365966573007E-2</v>
      </c>
    </row>
    <row r="6650" spans="1:2">
      <c r="A6650">
        <v>159.66845853625273</v>
      </c>
      <c r="B6650">
        <f t="shared" si="103"/>
        <v>1.4131164564396612E-11</v>
      </c>
    </row>
    <row r="6651" spans="1:2">
      <c r="A6651">
        <v>190.994917829521</v>
      </c>
      <c r="B6651">
        <f t="shared" si="103"/>
        <v>1.610874879244062E-4</v>
      </c>
    </row>
    <row r="6652" spans="1:2">
      <c r="A6652">
        <v>218.24426130449865</v>
      </c>
      <c r="B6652">
        <f t="shared" si="103"/>
        <v>6.8293892314382463E-37</v>
      </c>
    </row>
    <row r="6653" spans="1:2">
      <c r="A6653">
        <v>209.5621191526152</v>
      </c>
      <c r="B6653">
        <f t="shared" si="103"/>
        <v>1.0922850156219776E-22</v>
      </c>
    </row>
    <row r="6654" spans="1:2">
      <c r="A6654">
        <v>126.21841324260458</v>
      </c>
      <c r="B6654">
        <f t="shared" si="103"/>
        <v>2.1680323281365802E-71</v>
      </c>
    </row>
    <row r="6655" spans="1:2">
      <c r="A6655">
        <v>136.46608113020193</v>
      </c>
      <c r="B6655">
        <f t="shared" si="103"/>
        <v>2.4966340101464597E-47</v>
      </c>
    </row>
    <row r="6656" spans="1:2">
      <c r="A6656">
        <v>133.67664951118059</v>
      </c>
      <c r="B6656">
        <f t="shared" si="103"/>
        <v>2.2376241016056189E-53</v>
      </c>
    </row>
    <row r="6657" spans="1:2">
      <c r="A6657">
        <v>250.32602979961666</v>
      </c>
      <c r="B6657">
        <f t="shared" si="103"/>
        <v>6.2421868402392802E-121</v>
      </c>
    </row>
    <row r="6658" spans="1:2">
      <c r="A6658">
        <v>229.70209374732804</v>
      </c>
      <c r="B6658">
        <f t="shared" ref="B6658:B6721" si="104">_xlfn.NORM.DIST(A6658,180,3,FALSE)</f>
        <v>3.3246195515538836E-61</v>
      </c>
    </row>
    <row r="6659" spans="1:2">
      <c r="A6659">
        <v>198.36931460275082</v>
      </c>
      <c r="B6659">
        <f t="shared" si="104"/>
        <v>9.603172362901524E-10</v>
      </c>
    </row>
    <row r="6660" spans="1:2">
      <c r="A6660">
        <v>146.27031578100286</v>
      </c>
      <c r="B6660">
        <f t="shared" si="104"/>
        <v>4.7224518488048024E-29</v>
      </c>
    </row>
    <row r="6661" spans="1:2">
      <c r="A6661">
        <v>202.1699224312033</v>
      </c>
      <c r="B6661">
        <f t="shared" si="104"/>
        <v>1.8407930137705295E-13</v>
      </c>
    </row>
    <row r="6662" spans="1:2">
      <c r="A6662">
        <v>121.77700727959746</v>
      </c>
      <c r="B6662">
        <f t="shared" si="104"/>
        <v>2.156089723148723E-83</v>
      </c>
    </row>
    <row r="6663" spans="1:2">
      <c r="A6663">
        <v>215.42844865478401</v>
      </c>
      <c r="B6663">
        <f t="shared" si="104"/>
        <v>6.9117934568441711E-32</v>
      </c>
    </row>
    <row r="6664" spans="1:2">
      <c r="A6664">
        <v>84.033347775111906</v>
      </c>
      <c r="B6664">
        <f t="shared" si="104"/>
        <v>8.3074925801247143E-224</v>
      </c>
    </row>
    <row r="6665" spans="1:2">
      <c r="A6665">
        <v>204.54444711474935</v>
      </c>
      <c r="B6665">
        <f t="shared" si="104"/>
        <v>3.8786368623480933E-16</v>
      </c>
    </row>
    <row r="6666" spans="1:2">
      <c r="A6666">
        <v>247.19915290887002</v>
      </c>
      <c r="B6666">
        <f t="shared" si="104"/>
        <v>1.4816173789761061E-110</v>
      </c>
    </row>
    <row r="6667" spans="1:2">
      <c r="A6667">
        <v>159.78244778096268</v>
      </c>
      <c r="B6667">
        <f t="shared" si="104"/>
        <v>1.8268336385678468E-11</v>
      </c>
    </row>
    <row r="6668" spans="1:2">
      <c r="A6668">
        <v>142.41404687680188</v>
      </c>
      <c r="B6668">
        <f t="shared" si="104"/>
        <v>1.093494988918192E-35</v>
      </c>
    </row>
    <row r="6669" spans="1:2">
      <c r="A6669">
        <v>251.48482382035581</v>
      </c>
      <c r="B6669">
        <f t="shared" si="104"/>
        <v>6.7683032937016233E-125</v>
      </c>
    </row>
    <row r="6670" spans="1:2">
      <c r="A6670">
        <v>174.89819856535178</v>
      </c>
      <c r="B6670">
        <f t="shared" si="104"/>
        <v>3.1317700968762033E-2</v>
      </c>
    </row>
    <row r="6671" spans="1:2">
      <c r="A6671">
        <v>193.88106056765537</v>
      </c>
      <c r="B6671">
        <f t="shared" si="104"/>
        <v>2.9841108219464595E-6</v>
      </c>
    </row>
    <row r="6672" spans="1:2">
      <c r="A6672">
        <v>190.90307705453597</v>
      </c>
      <c r="B6672">
        <f t="shared" si="104"/>
        <v>1.8012967345122202E-4</v>
      </c>
    </row>
    <row r="6673" spans="1:2">
      <c r="A6673">
        <v>209.44221591860696</v>
      </c>
      <c r="B6673">
        <f t="shared" si="104"/>
        <v>1.6182039796090931E-22</v>
      </c>
    </row>
    <row r="6674" spans="1:2">
      <c r="A6674">
        <v>200.40761160060356</v>
      </c>
      <c r="B6674">
        <f t="shared" si="104"/>
        <v>1.1896141620788871E-11</v>
      </c>
    </row>
    <row r="6675" spans="1:2">
      <c r="A6675">
        <v>210.6441472730512</v>
      </c>
      <c r="B6675">
        <f t="shared" si="104"/>
        <v>2.9278911060421982E-24</v>
      </c>
    </row>
    <row r="6676" spans="1:2">
      <c r="A6676">
        <v>203.65015916439006</v>
      </c>
      <c r="B6676">
        <f t="shared" si="104"/>
        <v>4.2517688687585036E-15</v>
      </c>
    </row>
    <row r="6677" spans="1:2">
      <c r="A6677">
        <v>166.07035195163917</v>
      </c>
      <c r="B6677">
        <f t="shared" si="104"/>
        <v>2.7682967791626126E-6</v>
      </c>
    </row>
    <row r="6678" spans="1:2">
      <c r="A6678">
        <v>231.7559874424478</v>
      </c>
      <c r="B6678">
        <f t="shared" si="104"/>
        <v>3.1186042003006621E-66</v>
      </c>
    </row>
    <row r="6679" spans="1:2">
      <c r="A6679">
        <v>150.44709971305565</v>
      </c>
      <c r="B6679">
        <f t="shared" si="104"/>
        <v>1.1258610806222508E-22</v>
      </c>
    </row>
    <row r="6680" spans="1:2">
      <c r="A6680">
        <v>162.24550836312119</v>
      </c>
      <c r="B6680">
        <f t="shared" si="104"/>
        <v>3.2982207815289536E-9</v>
      </c>
    </row>
    <row r="6681" spans="1:2">
      <c r="A6681">
        <v>120.67039551737253</v>
      </c>
      <c r="B6681">
        <f t="shared" si="104"/>
        <v>1.5669049169185672E-86</v>
      </c>
    </row>
    <row r="6682" spans="1:2">
      <c r="A6682">
        <v>219.96650775661692</v>
      </c>
      <c r="B6682">
        <f t="shared" si="104"/>
        <v>3.8410897126673861E-40</v>
      </c>
    </row>
    <row r="6683" spans="1:2">
      <c r="A6683">
        <v>195.77771172378561</v>
      </c>
      <c r="B6683">
        <f t="shared" si="104"/>
        <v>1.3109560093020079E-7</v>
      </c>
    </row>
    <row r="6684" spans="1:2">
      <c r="A6684">
        <v>146.0174057680706</v>
      </c>
      <c r="B6684">
        <f t="shared" si="104"/>
        <v>1.8238195309666901E-29</v>
      </c>
    </row>
    <row r="6685" spans="1:2">
      <c r="A6685">
        <v>192.40088181475585</v>
      </c>
      <c r="B6685">
        <f t="shared" si="104"/>
        <v>2.5907241543366019E-5</v>
      </c>
    </row>
    <row r="6686" spans="1:2">
      <c r="A6686">
        <v>158.29229641865822</v>
      </c>
      <c r="B6686">
        <f t="shared" si="104"/>
        <v>5.6798359142079725E-13</v>
      </c>
    </row>
    <row r="6687" spans="1:2">
      <c r="A6687">
        <v>237.31896408178727</v>
      </c>
      <c r="B6687">
        <f t="shared" si="104"/>
        <v>7.1426491965499989E-81</v>
      </c>
    </row>
    <row r="6688" spans="1:2">
      <c r="A6688">
        <v>157.77435851276095</v>
      </c>
      <c r="B6688">
        <f t="shared" si="104"/>
        <v>1.6044320935947838E-13</v>
      </c>
    </row>
    <row r="6689" spans="1:2">
      <c r="A6689">
        <v>151.94809338907362</v>
      </c>
      <c r="B6689">
        <f t="shared" si="104"/>
        <v>1.3729456832010008E-20</v>
      </c>
    </row>
    <row r="6690" spans="1:2">
      <c r="A6690">
        <v>146.1488470792392</v>
      </c>
      <c r="B6690">
        <f t="shared" si="104"/>
        <v>2.9929962695237159E-29</v>
      </c>
    </row>
    <row r="6691" spans="1:2">
      <c r="A6691">
        <v>207.89327254504315</v>
      </c>
      <c r="B6691">
        <f t="shared" si="104"/>
        <v>2.2479161555999968E-20</v>
      </c>
    </row>
    <row r="6692" spans="1:2">
      <c r="A6692">
        <v>141.80223888586625</v>
      </c>
      <c r="B6692">
        <f t="shared" si="104"/>
        <v>8.3204078845468826E-37</v>
      </c>
    </row>
    <row r="6693" spans="1:2">
      <c r="A6693">
        <v>223.95671112433774</v>
      </c>
      <c r="B6693">
        <f t="shared" si="104"/>
        <v>3.1979452125564941E-48</v>
      </c>
    </row>
    <row r="6694" spans="1:2">
      <c r="A6694">
        <v>225.32435013970826</v>
      </c>
      <c r="B6694">
        <f t="shared" si="104"/>
        <v>3.620794983546683E-51</v>
      </c>
    </row>
    <row r="6695" spans="1:2">
      <c r="A6695">
        <v>193.64235572509642</v>
      </c>
      <c r="B6695">
        <f t="shared" si="104"/>
        <v>4.2986469338843732E-6</v>
      </c>
    </row>
    <row r="6696" spans="1:2">
      <c r="A6696">
        <v>127.40121110226028</v>
      </c>
      <c r="B6696">
        <f t="shared" si="104"/>
        <v>2.3547268917795106E-68</v>
      </c>
    </row>
    <row r="6697" spans="1:2">
      <c r="A6697">
        <v>125.72604464337928</v>
      </c>
      <c r="B6697">
        <f t="shared" si="104"/>
        <v>1.1282572709092524E-72</v>
      </c>
    </row>
    <row r="6698" spans="1:2">
      <c r="A6698">
        <v>190.00658585326164</v>
      </c>
      <c r="B6698">
        <f t="shared" si="104"/>
        <v>5.1034356519788634E-4</v>
      </c>
    </row>
    <row r="6699" spans="1:2">
      <c r="A6699">
        <v>198.28605491027702</v>
      </c>
      <c r="B6699">
        <f t="shared" si="104"/>
        <v>1.1377575083654602E-9</v>
      </c>
    </row>
    <row r="6700" spans="1:2">
      <c r="A6700">
        <v>101.49376339511946</v>
      </c>
      <c r="B6700">
        <f t="shared" si="104"/>
        <v>2.6342320318088479E-150</v>
      </c>
    </row>
    <row r="6701" spans="1:2">
      <c r="A6701">
        <v>162.07127759997093</v>
      </c>
      <c r="B6701">
        <f t="shared" si="104"/>
        <v>2.3349441336977399E-9</v>
      </c>
    </row>
    <row r="6702" spans="1:2">
      <c r="A6702">
        <v>110.13549328679801</v>
      </c>
      <c r="B6702">
        <f t="shared" si="104"/>
        <v>2.2720210924661357E-119</v>
      </c>
    </row>
    <row r="6703" spans="1:2">
      <c r="A6703">
        <v>189.13699750526575</v>
      </c>
      <c r="B6703">
        <f t="shared" si="104"/>
        <v>1.2868074006830675E-3</v>
      </c>
    </row>
    <row r="6704" spans="1:2">
      <c r="A6704">
        <v>102.90500358649297</v>
      </c>
      <c r="B6704">
        <f t="shared" si="104"/>
        <v>5.233866665008514E-145</v>
      </c>
    </row>
    <row r="6705" spans="1:2">
      <c r="A6705">
        <v>178.43725731807353</v>
      </c>
      <c r="B6705">
        <f t="shared" si="104"/>
        <v>0.11610891128390602</v>
      </c>
    </row>
    <row r="6706" spans="1:2">
      <c r="A6706">
        <v>210.80788360421138</v>
      </c>
      <c r="B6706">
        <f t="shared" si="104"/>
        <v>1.6741177153425763E-24</v>
      </c>
    </row>
    <row r="6707" spans="1:2">
      <c r="A6707">
        <v>156.51044623125927</v>
      </c>
      <c r="B6707">
        <f t="shared" si="104"/>
        <v>6.4749457266261721E-15</v>
      </c>
    </row>
    <row r="6708" spans="1:2">
      <c r="A6708">
        <v>192.31246187671786</v>
      </c>
      <c r="B6708">
        <f t="shared" si="104"/>
        <v>2.9251178892705064E-5</v>
      </c>
    </row>
    <row r="6709" spans="1:2">
      <c r="A6709">
        <v>114.89103644606075</v>
      </c>
      <c r="B6709">
        <f t="shared" si="104"/>
        <v>6.968904315798751E-104</v>
      </c>
    </row>
    <row r="6710" spans="1:2">
      <c r="A6710">
        <v>193.9782355290663</v>
      </c>
      <c r="B6710">
        <f t="shared" si="104"/>
        <v>2.5674171014454723E-6</v>
      </c>
    </row>
    <row r="6711" spans="1:2">
      <c r="A6711">
        <v>183.71937744603201</v>
      </c>
      <c r="B6711">
        <f t="shared" si="104"/>
        <v>6.1661623863765704E-2</v>
      </c>
    </row>
    <row r="6712" spans="1:2">
      <c r="A6712">
        <v>166.94307123514591</v>
      </c>
      <c r="B6712">
        <f t="shared" si="104"/>
        <v>1.024367416010431E-5</v>
      </c>
    </row>
    <row r="6713" spans="1:2">
      <c r="A6713">
        <v>181.09443590190494</v>
      </c>
      <c r="B6713">
        <f t="shared" si="104"/>
        <v>0.12441970540853076</v>
      </c>
    </row>
    <row r="6714" spans="1:2">
      <c r="A6714">
        <v>201.86158326367149</v>
      </c>
      <c r="B6714">
        <f t="shared" si="104"/>
        <v>3.9135861231082855E-13</v>
      </c>
    </row>
    <row r="6715" spans="1:2">
      <c r="A6715">
        <v>153.73736505323905</v>
      </c>
      <c r="B6715">
        <f t="shared" si="104"/>
        <v>3.0369996018807064E-18</v>
      </c>
    </row>
    <row r="6716" spans="1:2">
      <c r="A6716">
        <v>234.9523247173056</v>
      </c>
      <c r="B6716">
        <f t="shared" si="104"/>
        <v>1.8393517134618599E-74</v>
      </c>
    </row>
    <row r="6717" spans="1:2">
      <c r="A6717">
        <v>244.62714736699127</v>
      </c>
      <c r="B6717">
        <f t="shared" si="104"/>
        <v>2.2456785623643431E-102</v>
      </c>
    </row>
    <row r="6718" spans="1:2">
      <c r="A6718">
        <v>229.04761226498522</v>
      </c>
      <c r="B6718">
        <f t="shared" si="104"/>
        <v>1.2053048275454581E-59</v>
      </c>
    </row>
    <row r="6719" spans="1:2">
      <c r="A6719">
        <v>239.92471415083855</v>
      </c>
      <c r="B6719">
        <f t="shared" si="104"/>
        <v>3.0389988516506134E-88</v>
      </c>
    </row>
    <row r="6720" spans="1:2">
      <c r="A6720">
        <v>205.10221747797914</v>
      </c>
      <c r="B6720">
        <f t="shared" si="104"/>
        <v>8.3282689927658056E-17</v>
      </c>
    </row>
    <row r="6721" spans="1:2">
      <c r="A6721">
        <v>164.61064024013467</v>
      </c>
      <c r="B6721">
        <f t="shared" si="104"/>
        <v>2.5681598144772062E-7</v>
      </c>
    </row>
    <row r="6722" spans="1:2">
      <c r="A6722">
        <v>181.60959075401479</v>
      </c>
      <c r="B6722">
        <f t="shared" ref="B6722:B6785" si="105">_xlfn.NORM.DIST(A6722,180,3,FALSE)</f>
        <v>0.1151542002352765</v>
      </c>
    </row>
    <row r="6723" spans="1:2">
      <c r="A6723">
        <v>152.28785787228844</v>
      </c>
      <c r="B6723">
        <f t="shared" si="105"/>
        <v>3.9335796129863868E-20</v>
      </c>
    </row>
    <row r="6724" spans="1:2">
      <c r="A6724">
        <v>182.69127099272737</v>
      </c>
      <c r="B6724">
        <f t="shared" si="105"/>
        <v>8.8927277253417467E-2</v>
      </c>
    </row>
    <row r="6725" spans="1:2">
      <c r="A6725">
        <v>160.09014916533488</v>
      </c>
      <c r="B6725">
        <f t="shared" si="105"/>
        <v>3.6274973109198926E-11</v>
      </c>
    </row>
    <row r="6726" spans="1:2">
      <c r="A6726">
        <v>132.6356714341091</v>
      </c>
      <c r="B6726">
        <f t="shared" si="105"/>
        <v>9.9245674825014529E-56</v>
      </c>
    </row>
    <row r="6727" spans="1:2">
      <c r="A6727">
        <v>213.4824562742142</v>
      </c>
      <c r="B6727">
        <f t="shared" si="105"/>
        <v>1.1887402187958056E-28</v>
      </c>
    </row>
    <row r="6728" spans="1:2">
      <c r="A6728">
        <v>171.86037939580274</v>
      </c>
      <c r="B6728">
        <f t="shared" si="105"/>
        <v>3.351669911394147E-3</v>
      </c>
    </row>
    <row r="6729" spans="1:2">
      <c r="A6729">
        <v>61.894618738442659</v>
      </c>
      <c r="B6729">
        <f t="shared" si="105"/>
        <v>0</v>
      </c>
    </row>
    <row r="6730" spans="1:2">
      <c r="A6730">
        <v>156.80939259225852</v>
      </c>
      <c r="B6730">
        <f t="shared" si="105"/>
        <v>1.4058264806105785E-14</v>
      </c>
    </row>
    <row r="6731" spans="1:2">
      <c r="A6731">
        <v>225.12779696597136</v>
      </c>
      <c r="B6731">
        <f t="shared" si="105"/>
        <v>9.7220524544749692E-51</v>
      </c>
    </row>
    <row r="6732" spans="1:2">
      <c r="A6732">
        <v>263.63726010429673</v>
      </c>
      <c r="B6732">
        <f t="shared" si="105"/>
        <v>2.2259356278456911E-170</v>
      </c>
    </row>
    <row r="6733" spans="1:2">
      <c r="A6733">
        <v>188.7923046976357</v>
      </c>
      <c r="B6733">
        <f t="shared" si="105"/>
        <v>1.8139435654662868E-3</v>
      </c>
    </row>
    <row r="6734" spans="1:2">
      <c r="A6734">
        <v>196.58189830777701</v>
      </c>
      <c r="B6734">
        <f t="shared" si="105"/>
        <v>3.0882679349178235E-8</v>
      </c>
    </row>
    <row r="6735" spans="1:2">
      <c r="A6735">
        <v>131.15647834609263</v>
      </c>
      <c r="B6735">
        <f t="shared" si="105"/>
        <v>3.6570548361585732E-59</v>
      </c>
    </row>
    <row r="6736" spans="1:2">
      <c r="A6736">
        <v>178.60116759009543</v>
      </c>
      <c r="B6736">
        <f t="shared" si="105"/>
        <v>0.1192827968091868</v>
      </c>
    </row>
    <row r="6737" spans="1:2">
      <c r="A6737">
        <v>242.87173619057285</v>
      </c>
      <c r="B6737">
        <f t="shared" si="105"/>
        <v>5.6414204491963372E-97</v>
      </c>
    </row>
    <row r="6738" spans="1:2">
      <c r="A6738">
        <v>181.12957195597119</v>
      </c>
      <c r="B6738">
        <f t="shared" si="105"/>
        <v>0.12388073662268877</v>
      </c>
    </row>
    <row r="6739" spans="1:2">
      <c r="A6739">
        <v>266.35908670839854</v>
      </c>
      <c r="B6739">
        <f t="shared" si="105"/>
        <v>1.526573398829346E-181</v>
      </c>
    </row>
    <row r="6740" spans="1:2">
      <c r="A6740">
        <v>247.44151050952496</v>
      </c>
      <c r="B6740">
        <f t="shared" si="105"/>
        <v>2.4178425211323051E-111</v>
      </c>
    </row>
    <row r="6741" spans="1:2">
      <c r="A6741">
        <v>119.89601080102148</v>
      </c>
      <c r="B6741">
        <f t="shared" si="105"/>
        <v>9.1950046520636581E-89</v>
      </c>
    </row>
    <row r="6742" spans="1:2">
      <c r="A6742">
        <v>268.65394647727953</v>
      </c>
      <c r="B6742">
        <f t="shared" si="105"/>
        <v>3.114530048262586E-191</v>
      </c>
    </row>
    <row r="6743" spans="1:2">
      <c r="A6743">
        <v>174.9883579120069</v>
      </c>
      <c r="B6743">
        <f t="shared" si="105"/>
        <v>3.2945023301714789E-2</v>
      </c>
    </row>
    <row r="6744" spans="1:2">
      <c r="A6744">
        <v>91.133381829131395</v>
      </c>
      <c r="B6744">
        <f t="shared" si="105"/>
        <v>3.8237866168437257E-192</v>
      </c>
    </row>
    <row r="6745" spans="1:2">
      <c r="A6745">
        <v>114.67894455534406</v>
      </c>
      <c r="B6745">
        <f t="shared" si="105"/>
        <v>1.4987274518801687E-104</v>
      </c>
    </row>
    <row r="6746" spans="1:2">
      <c r="A6746">
        <v>234.25331437436398</v>
      </c>
      <c r="B6746">
        <f t="shared" si="105"/>
        <v>1.2777806796435232E-72</v>
      </c>
    </row>
    <row r="6747" spans="1:2">
      <c r="A6747">
        <v>151.80725927137246</v>
      </c>
      <c r="B6747">
        <f t="shared" si="105"/>
        <v>8.841697829396844E-21</v>
      </c>
    </row>
    <row r="6748" spans="1:2">
      <c r="A6748">
        <v>236.32471811622963</v>
      </c>
      <c r="B6748">
        <f t="shared" si="105"/>
        <v>3.8020410837914099E-78</v>
      </c>
    </row>
    <row r="6749" spans="1:2">
      <c r="A6749">
        <v>99.778706498618703</v>
      </c>
      <c r="B6749">
        <f t="shared" si="105"/>
        <v>7.1205094601875772E-157</v>
      </c>
    </row>
    <row r="6750" spans="1:2">
      <c r="A6750">
        <v>190.49234469974181</v>
      </c>
      <c r="B6750">
        <f t="shared" si="105"/>
        <v>2.9350294226452623E-4</v>
      </c>
    </row>
    <row r="6751" spans="1:2">
      <c r="A6751">
        <v>198.49420414146152</v>
      </c>
      <c r="B6751">
        <f t="shared" si="105"/>
        <v>7.4359255832391085E-10</v>
      </c>
    </row>
    <row r="6752" spans="1:2">
      <c r="A6752">
        <v>147.73733300869935</v>
      </c>
      <c r="B6752">
        <f t="shared" si="105"/>
        <v>1.0232794632545834E-26</v>
      </c>
    </row>
    <row r="6753" spans="1:2">
      <c r="A6753">
        <v>167.97651187487645</v>
      </c>
      <c r="B6753">
        <f t="shared" si="105"/>
        <v>4.3233323982643228E-5</v>
      </c>
    </row>
    <row r="6754" spans="1:2">
      <c r="A6754">
        <v>137.56237240129849</v>
      </c>
      <c r="B6754">
        <f t="shared" si="105"/>
        <v>4.692081738259089E-45</v>
      </c>
    </row>
    <row r="6755" spans="1:2">
      <c r="A6755">
        <v>239.26060794081423</v>
      </c>
      <c r="B6755">
        <f t="shared" si="105"/>
        <v>2.4686595565547004E-86</v>
      </c>
    </row>
    <row r="6756" spans="1:2">
      <c r="A6756">
        <v>262.59222340711858</v>
      </c>
      <c r="B6756">
        <f t="shared" si="105"/>
        <v>3.4581054265006172E-166</v>
      </c>
    </row>
    <row r="6757" spans="1:2">
      <c r="A6757">
        <v>118.32857171582873</v>
      </c>
      <c r="B6757">
        <f t="shared" si="105"/>
        <v>2.2814325806059273E-93</v>
      </c>
    </row>
    <row r="6758" spans="1:2">
      <c r="A6758">
        <v>69.014598011272028</v>
      </c>
      <c r="B6758">
        <f t="shared" si="105"/>
        <v>8.4606185311297058E-299</v>
      </c>
    </row>
    <row r="6759" spans="1:2">
      <c r="A6759">
        <v>85.045451669138856</v>
      </c>
      <c r="B6759">
        <f t="shared" si="105"/>
        <v>3.8165562238958558E-219</v>
      </c>
    </row>
    <row r="6760" spans="1:2">
      <c r="A6760">
        <v>187.73288888922252</v>
      </c>
      <c r="B6760">
        <f t="shared" si="105"/>
        <v>4.797606765475893E-3</v>
      </c>
    </row>
    <row r="6761" spans="1:2">
      <c r="A6761">
        <v>181.60959075401479</v>
      </c>
      <c r="B6761">
        <f t="shared" si="105"/>
        <v>0.1151542002352765</v>
      </c>
    </row>
    <row r="6762" spans="1:2">
      <c r="A6762">
        <v>208.73984271900554</v>
      </c>
      <c r="B6762">
        <f t="shared" si="105"/>
        <v>1.5668047904366807E-21</v>
      </c>
    </row>
    <row r="6763" spans="1:2">
      <c r="A6763">
        <v>168.5894214912696</v>
      </c>
      <c r="B6763">
        <f t="shared" si="105"/>
        <v>9.6019766831164692E-5</v>
      </c>
    </row>
    <row r="6764" spans="1:2">
      <c r="A6764">
        <v>179.13580381871725</v>
      </c>
      <c r="B6764">
        <f t="shared" si="105"/>
        <v>0.12757617300878449</v>
      </c>
    </row>
    <row r="6765" spans="1:2">
      <c r="A6765">
        <v>294.29166988818906</v>
      </c>
      <c r="B6765">
        <f t="shared" si="105"/>
        <v>0</v>
      </c>
    </row>
    <row r="6766" spans="1:2">
      <c r="A6766">
        <v>290.77760063926689</v>
      </c>
      <c r="B6766">
        <f t="shared" si="105"/>
        <v>1.0946113695753593E-297</v>
      </c>
    </row>
    <row r="6767" spans="1:2">
      <c r="A6767">
        <v>266.65501809446141</v>
      </c>
      <c r="B6767">
        <f t="shared" si="105"/>
        <v>8.8794043452215293E-183</v>
      </c>
    </row>
    <row r="6768" spans="1:2">
      <c r="A6768">
        <v>172.81131408679357</v>
      </c>
      <c r="B6768">
        <f t="shared" si="105"/>
        <v>7.5326628765205366E-3</v>
      </c>
    </row>
    <row r="6769" spans="1:2">
      <c r="A6769">
        <v>168.90524011585512</v>
      </c>
      <c r="B6769">
        <f t="shared" si="105"/>
        <v>1.425112608587191E-4</v>
      </c>
    </row>
    <row r="6770" spans="1:2">
      <c r="A6770">
        <v>221.8174704464036</v>
      </c>
      <c r="B6770">
        <f t="shared" si="105"/>
        <v>8.5518437823876349E-44</v>
      </c>
    </row>
    <row r="6771" spans="1:2">
      <c r="A6771">
        <v>179.12409180069517</v>
      </c>
      <c r="B6771">
        <f t="shared" si="105"/>
        <v>0.1274318092237974</v>
      </c>
    </row>
    <row r="6772" spans="1:2">
      <c r="A6772">
        <v>145.94922095027869</v>
      </c>
      <c r="B6772">
        <f t="shared" si="105"/>
        <v>1.4094780188580124E-29</v>
      </c>
    </row>
    <row r="6773" spans="1:2">
      <c r="A6773">
        <v>219.53838131565135</v>
      </c>
      <c r="B6773">
        <f t="shared" si="105"/>
        <v>2.5451232553858709E-39</v>
      </c>
    </row>
    <row r="6774" spans="1:2">
      <c r="A6774">
        <v>126.67205100995488</v>
      </c>
      <c r="B6774">
        <f t="shared" si="105"/>
        <v>3.2239906952511778E-70</v>
      </c>
    </row>
    <row r="6775" spans="1:2">
      <c r="A6775">
        <v>189.7402823939774</v>
      </c>
      <c r="B6775">
        <f t="shared" si="105"/>
        <v>6.8350358171147881E-4</v>
      </c>
    </row>
    <row r="6776" spans="1:2">
      <c r="A6776">
        <v>91.522313595924061</v>
      </c>
      <c r="B6776">
        <f t="shared" si="105"/>
        <v>1.7647450152392514E-190</v>
      </c>
    </row>
    <row r="6777" spans="1:2">
      <c r="A6777">
        <v>242.67205208132509</v>
      </c>
      <c r="B6777">
        <f t="shared" si="105"/>
        <v>2.2711323627149861E-96</v>
      </c>
    </row>
    <row r="6778" spans="1:2">
      <c r="A6778">
        <v>196.14646635061945</v>
      </c>
      <c r="B6778">
        <f t="shared" si="105"/>
        <v>6.816398662178087E-8</v>
      </c>
    </row>
    <row r="6779" spans="1:2">
      <c r="A6779">
        <v>78.073438089340925</v>
      </c>
      <c r="B6779">
        <f t="shared" si="105"/>
        <v>2.9034257673135766E-252</v>
      </c>
    </row>
    <row r="6780" spans="1:2">
      <c r="A6780">
        <v>136.77975448415964</v>
      </c>
      <c r="B6780">
        <f t="shared" si="105"/>
        <v>1.1321995086676558E-46</v>
      </c>
    </row>
    <row r="6781" spans="1:2">
      <c r="A6781">
        <v>185.56471604795661</v>
      </c>
      <c r="B6781">
        <f t="shared" si="105"/>
        <v>2.3804330779370393E-2</v>
      </c>
    </row>
    <row r="6782" spans="1:2">
      <c r="A6782">
        <v>171.75763832681696</v>
      </c>
      <c r="B6782">
        <f t="shared" si="105"/>
        <v>3.0524758497945323E-3</v>
      </c>
    </row>
    <row r="6783" spans="1:2">
      <c r="A6783">
        <v>232.57884367892984</v>
      </c>
      <c r="B6783">
        <f t="shared" si="105"/>
        <v>2.6457873341198745E-68</v>
      </c>
    </row>
    <row r="6784" spans="1:2">
      <c r="A6784">
        <v>140.98123801857582</v>
      </c>
      <c r="B6784">
        <f t="shared" si="105"/>
        <v>2.4580325073462451E-38</v>
      </c>
    </row>
    <row r="6785" spans="1:2">
      <c r="A6785">
        <v>119.70815467037028</v>
      </c>
      <c r="B6785">
        <f t="shared" si="105"/>
        <v>2.6173308834127149E-89</v>
      </c>
    </row>
    <row r="6786" spans="1:2">
      <c r="A6786">
        <v>156.14980884463876</v>
      </c>
      <c r="B6786">
        <f t="shared" ref="B6786:B6849" si="106">_xlfn.NORM.DIST(A6786,180,3,FALSE)</f>
        <v>2.507958333763127E-15</v>
      </c>
    </row>
    <row r="6787" spans="1:2">
      <c r="A6787">
        <v>209.80708586619585</v>
      </c>
      <c r="B6787">
        <f t="shared" si="106"/>
        <v>4.868986875747842E-23</v>
      </c>
    </row>
    <row r="6788" spans="1:2">
      <c r="A6788">
        <v>278.08733921090607</v>
      </c>
      <c r="B6788">
        <f t="shared" si="106"/>
        <v>9.7801481730228251E-234</v>
      </c>
    </row>
    <row r="6789" spans="1:2">
      <c r="A6789">
        <v>263.87776233576005</v>
      </c>
      <c r="B6789">
        <f t="shared" si="106"/>
        <v>2.3739490461108288E-171</v>
      </c>
    </row>
    <row r="6790" spans="1:2">
      <c r="A6790">
        <v>84.868263911339454</v>
      </c>
      <c r="B6790">
        <f t="shared" si="106"/>
        <v>5.8753698558190853E-220</v>
      </c>
    </row>
    <row r="6791" spans="1:2">
      <c r="A6791">
        <v>193.80012008667109</v>
      </c>
      <c r="B6791">
        <f t="shared" si="106"/>
        <v>3.3796616549367846E-6</v>
      </c>
    </row>
    <row r="6792" spans="1:2">
      <c r="A6792">
        <v>160.69511548237642</v>
      </c>
      <c r="B6792">
        <f t="shared" si="106"/>
        <v>1.3551813960892046E-10</v>
      </c>
    </row>
    <row r="6793" spans="1:2">
      <c r="A6793">
        <v>168.34126586189086</v>
      </c>
      <c r="B6793">
        <f t="shared" si="106"/>
        <v>6.9861223483327588E-5</v>
      </c>
    </row>
    <row r="6794" spans="1:2">
      <c r="A6794">
        <v>209.28108870037249</v>
      </c>
      <c r="B6794">
        <f t="shared" si="106"/>
        <v>2.7373197628934041E-22</v>
      </c>
    </row>
    <row r="6795" spans="1:2">
      <c r="A6795">
        <v>217.71408955799416</v>
      </c>
      <c r="B6795">
        <f t="shared" si="106"/>
        <v>6.3976219357687608E-36</v>
      </c>
    </row>
    <row r="6796" spans="1:2">
      <c r="A6796">
        <v>263.53266366611933</v>
      </c>
      <c r="B6796">
        <f t="shared" si="106"/>
        <v>5.8801793089786043E-170</v>
      </c>
    </row>
    <row r="6797" spans="1:2">
      <c r="A6797">
        <v>115.03181258347468</v>
      </c>
      <c r="B6797">
        <f t="shared" si="106"/>
        <v>1.9274403075658831E-103</v>
      </c>
    </row>
    <row r="6798" spans="1:2">
      <c r="A6798">
        <v>271.20160029851831</v>
      </c>
      <c r="B6798">
        <f t="shared" si="106"/>
        <v>2.7412703993078307E-202</v>
      </c>
    </row>
    <row r="6799" spans="1:2">
      <c r="A6799">
        <v>216.83754357552971</v>
      </c>
      <c r="B6799">
        <f t="shared" si="106"/>
        <v>2.4137872060847447E-34</v>
      </c>
    </row>
    <row r="6800" spans="1:2">
      <c r="A6800">
        <v>203.06525402673287</v>
      </c>
      <c r="B6800">
        <f t="shared" si="106"/>
        <v>1.9401295324893817E-14</v>
      </c>
    </row>
    <row r="6801" spans="1:2">
      <c r="A6801">
        <v>105.77734701626468</v>
      </c>
      <c r="B6801">
        <f t="shared" si="106"/>
        <v>1.605078998747576E-134</v>
      </c>
    </row>
    <row r="6802" spans="1:2">
      <c r="A6802">
        <v>219.67022848883062</v>
      </c>
      <c r="B6802">
        <f t="shared" si="106"/>
        <v>1.4247387331918621E-39</v>
      </c>
    </row>
    <row r="6803" spans="1:2">
      <c r="A6803">
        <v>191.50259322457714</v>
      </c>
      <c r="B6803">
        <f t="shared" si="106"/>
        <v>8.5406616598805721E-5</v>
      </c>
    </row>
    <row r="6804" spans="1:2">
      <c r="A6804">
        <v>253.86456672975328</v>
      </c>
      <c r="B6804">
        <f t="shared" si="106"/>
        <v>3.0544140041255001E-133</v>
      </c>
    </row>
    <row r="6805" spans="1:2">
      <c r="A6805">
        <v>173.61428308475297</v>
      </c>
      <c r="B6805">
        <f t="shared" si="106"/>
        <v>1.380173664557287E-2</v>
      </c>
    </row>
    <row r="6806" spans="1:2">
      <c r="A6806">
        <v>157.7571963477385</v>
      </c>
      <c r="B6806">
        <f t="shared" si="106"/>
        <v>1.5378283494976993E-13</v>
      </c>
    </row>
    <row r="6807" spans="1:2">
      <c r="A6807">
        <v>200.23442448262358</v>
      </c>
      <c r="B6807">
        <f t="shared" si="106"/>
        <v>1.7588613466725828E-11</v>
      </c>
    </row>
    <row r="6808" spans="1:2">
      <c r="A6808">
        <v>154.61994098557625</v>
      </c>
      <c r="B6808">
        <f t="shared" si="106"/>
        <v>3.820683518503382E-17</v>
      </c>
    </row>
    <row r="6809" spans="1:2">
      <c r="A6809">
        <v>167.62723862455459</v>
      </c>
      <c r="B6809">
        <f t="shared" si="106"/>
        <v>2.692957342187037E-5</v>
      </c>
    </row>
    <row r="6810" spans="1:2">
      <c r="A6810">
        <v>199.07458681671415</v>
      </c>
      <c r="B6810">
        <f t="shared" si="106"/>
        <v>2.2143843714241389E-10</v>
      </c>
    </row>
    <row r="6811" spans="1:2">
      <c r="A6811">
        <v>210.2106286653725</v>
      </c>
      <c r="B6811">
        <f t="shared" si="106"/>
        <v>1.2678798232836246E-23</v>
      </c>
    </row>
    <row r="6812" spans="1:2">
      <c r="A6812">
        <v>172.6773216429865</v>
      </c>
      <c r="B6812">
        <f t="shared" si="106"/>
        <v>6.7613708742122608E-3</v>
      </c>
    </row>
    <row r="6813" spans="1:2">
      <c r="A6813">
        <v>233.17325758369407</v>
      </c>
      <c r="B6813">
        <f t="shared" si="106"/>
        <v>8.0517366041138929E-70</v>
      </c>
    </row>
    <row r="6814" spans="1:2">
      <c r="A6814">
        <v>127.77170513771125</v>
      </c>
      <c r="B6814">
        <f t="shared" si="106"/>
        <v>2.0370358361842422E-67</v>
      </c>
    </row>
    <row r="6815" spans="1:2">
      <c r="A6815">
        <v>177.10162342125841</v>
      </c>
      <c r="B6815">
        <f t="shared" si="106"/>
        <v>8.3388064772150536E-2</v>
      </c>
    </row>
    <row r="6816" spans="1:2">
      <c r="A6816">
        <v>241.7850696471578</v>
      </c>
      <c r="B6816">
        <f t="shared" si="106"/>
        <v>1.046417262440909E-93</v>
      </c>
    </row>
    <row r="6817" spans="1:2">
      <c r="A6817">
        <v>222.77495690985234</v>
      </c>
      <c r="B6817">
        <f t="shared" si="106"/>
        <v>9.5022967393557054E-46</v>
      </c>
    </row>
    <row r="6818" spans="1:2">
      <c r="A6818">
        <v>148.31667203878169</v>
      </c>
      <c r="B6818">
        <f t="shared" si="106"/>
        <v>8.0136517589890331E-26</v>
      </c>
    </row>
    <row r="6819" spans="1:2">
      <c r="A6819">
        <v>236.30314944937709</v>
      </c>
      <c r="B6819">
        <f t="shared" si="106"/>
        <v>4.3513904433215081E-78</v>
      </c>
    </row>
    <row r="6820" spans="1:2">
      <c r="A6820">
        <v>209.83943886647467</v>
      </c>
      <c r="B6820">
        <f t="shared" si="106"/>
        <v>4.3739998151167543E-23</v>
      </c>
    </row>
    <row r="6821" spans="1:2">
      <c r="A6821">
        <v>212.54433522670297</v>
      </c>
      <c r="B6821">
        <f t="shared" si="106"/>
        <v>3.7116722004841771E-27</v>
      </c>
    </row>
    <row r="6822" spans="1:2">
      <c r="A6822">
        <v>229.68330813426292</v>
      </c>
      <c r="B6822">
        <f t="shared" si="106"/>
        <v>3.6879780046570716E-61</v>
      </c>
    </row>
    <row r="6823" spans="1:2">
      <c r="A6823">
        <v>242.90513283602195</v>
      </c>
      <c r="B6823">
        <f t="shared" si="106"/>
        <v>4.4672515720621615E-97</v>
      </c>
    </row>
    <row r="6824" spans="1:2">
      <c r="A6824">
        <v>222.90819560992531</v>
      </c>
      <c r="B6824">
        <f t="shared" si="106"/>
        <v>5.0394350555743433E-46</v>
      </c>
    </row>
    <row r="6825" spans="1:2">
      <c r="A6825">
        <v>301.75674783065915</v>
      </c>
      <c r="B6825">
        <f t="shared" si="106"/>
        <v>0</v>
      </c>
    </row>
    <row r="6826" spans="1:2">
      <c r="A6826">
        <v>208.91836402341141</v>
      </c>
      <c r="B6826">
        <f t="shared" si="106"/>
        <v>8.8443427153167091E-22</v>
      </c>
    </row>
    <row r="6827" spans="1:2">
      <c r="A6827">
        <v>10.923916306346655</v>
      </c>
      <c r="B6827">
        <f t="shared" si="106"/>
        <v>0</v>
      </c>
    </row>
    <row r="6828" spans="1:2">
      <c r="A6828">
        <v>142.29623093313421</v>
      </c>
      <c r="B6828">
        <f t="shared" si="106"/>
        <v>6.6803339500872689E-36</v>
      </c>
    </row>
    <row r="6829" spans="1:2">
      <c r="A6829">
        <v>170.10473629823537</v>
      </c>
      <c r="B6829">
        <f t="shared" si="106"/>
        <v>5.7718822004512824E-4</v>
      </c>
    </row>
    <row r="6830" spans="1:2">
      <c r="A6830">
        <v>149.18278156954329</v>
      </c>
      <c r="B6830">
        <f t="shared" si="106"/>
        <v>1.6214607194097464E-24</v>
      </c>
    </row>
    <row r="6831" spans="1:2">
      <c r="A6831">
        <v>208.87708205889794</v>
      </c>
      <c r="B6831">
        <f t="shared" si="106"/>
        <v>1.0097910731687898E-21</v>
      </c>
    </row>
    <row r="6832" spans="1:2">
      <c r="A6832">
        <v>108.72297752910526</v>
      </c>
      <c r="B6832">
        <f t="shared" si="106"/>
        <v>3.5176116379297279E-124</v>
      </c>
    </row>
    <row r="6833" spans="1:2">
      <c r="A6833">
        <v>169.18070446052297</v>
      </c>
      <c r="B6833">
        <f t="shared" si="106"/>
        <v>1.9929465428280329E-4</v>
      </c>
    </row>
    <row r="6834" spans="1:2">
      <c r="A6834">
        <v>107.62923739064718</v>
      </c>
      <c r="B6834">
        <f t="shared" si="106"/>
        <v>5.6950835466064441E-128</v>
      </c>
    </row>
    <row r="6835" spans="1:2">
      <c r="A6835">
        <v>203.26424237253377</v>
      </c>
      <c r="B6835">
        <f t="shared" si="106"/>
        <v>1.162515759742473E-14</v>
      </c>
    </row>
    <row r="6836" spans="1:2">
      <c r="A6836">
        <v>240.0571411268902</v>
      </c>
      <c r="B6836">
        <f t="shared" si="106"/>
        <v>1.25710960405414E-88</v>
      </c>
    </row>
    <row r="6837" spans="1:2">
      <c r="A6837">
        <v>182.92962795356289</v>
      </c>
      <c r="B6837">
        <f t="shared" si="106"/>
        <v>8.2548556374007848E-2</v>
      </c>
    </row>
    <row r="6838" spans="1:2">
      <c r="A6838">
        <v>189.27974497244577</v>
      </c>
      <c r="B6838">
        <f t="shared" si="106"/>
        <v>1.111946251507919E-3</v>
      </c>
    </row>
    <row r="6839" spans="1:2">
      <c r="A6839">
        <v>215.71701654436765</v>
      </c>
      <c r="B6839">
        <f t="shared" si="106"/>
        <v>2.2092588731930523E-32</v>
      </c>
    </row>
    <row r="6840" spans="1:2">
      <c r="A6840">
        <v>248.18760084570386</v>
      </c>
      <c r="B6840">
        <f t="shared" si="106"/>
        <v>8.7484544637838382E-114</v>
      </c>
    </row>
    <row r="6841" spans="1:2">
      <c r="A6841">
        <v>206.33389271977649</v>
      </c>
      <c r="B6841">
        <f t="shared" si="106"/>
        <v>2.4661364933570957E-18</v>
      </c>
    </row>
    <row r="6842" spans="1:2">
      <c r="A6842">
        <v>41.129326745867729</v>
      </c>
      <c r="B6842">
        <f t="shared" si="106"/>
        <v>0</v>
      </c>
    </row>
    <row r="6843" spans="1:2">
      <c r="A6843">
        <v>166.33740915465751</v>
      </c>
      <c r="B6843">
        <f t="shared" si="106"/>
        <v>4.1687024047585276E-6</v>
      </c>
    </row>
    <row r="6844" spans="1:2">
      <c r="A6844">
        <v>230.56866712038754</v>
      </c>
      <c r="B6844">
        <f t="shared" si="106"/>
        <v>2.6623087166500405E-63</v>
      </c>
    </row>
    <row r="6845" spans="1:2">
      <c r="A6845">
        <v>181.32856030177209</v>
      </c>
      <c r="B6845">
        <f t="shared" si="106"/>
        <v>0.12055967699872851</v>
      </c>
    </row>
    <row r="6846" spans="1:2">
      <c r="A6846">
        <v>166.69700289610773</v>
      </c>
      <c r="B6846">
        <f t="shared" si="106"/>
        <v>7.1442508854704455E-6</v>
      </c>
    </row>
    <row r="6847" spans="1:2">
      <c r="A6847">
        <v>220.16306093035382</v>
      </c>
      <c r="B6847">
        <f t="shared" si="106"/>
        <v>1.6012292310833677E-40</v>
      </c>
    </row>
    <row r="6848" spans="1:2">
      <c r="A6848">
        <v>212.37712007830851</v>
      </c>
      <c r="B6848">
        <f t="shared" si="106"/>
        <v>6.7841250013926353E-27</v>
      </c>
    </row>
    <row r="6849" spans="1:2">
      <c r="A6849">
        <v>147.55121628666529</v>
      </c>
      <c r="B6849">
        <f t="shared" si="106"/>
        <v>5.2408993067581993E-27</v>
      </c>
    </row>
    <row r="6850" spans="1:2">
      <c r="A6850">
        <v>233.53737378754886</v>
      </c>
      <c r="B6850">
        <f t="shared" ref="B6850:B6913" si="107">_xlfn.NORM.DIST(A6850,180,3,FALSE)</f>
        <v>9.2985445513142681E-71</v>
      </c>
    </row>
    <row r="6851" spans="1:2">
      <c r="A6851">
        <v>123.70404010624043</v>
      </c>
      <c r="B6851">
        <f t="shared" si="107"/>
        <v>4.5515586967263041E-78</v>
      </c>
    </row>
    <row r="6852" spans="1:2">
      <c r="A6852">
        <v>276.4986793405842</v>
      </c>
      <c r="B6852">
        <f t="shared" si="107"/>
        <v>2.81121923133857E-226</v>
      </c>
    </row>
    <row r="6853" spans="1:2">
      <c r="A6853">
        <v>165.70553998433752</v>
      </c>
      <c r="B6853">
        <f t="shared" si="107"/>
        <v>1.5623715558839461E-6</v>
      </c>
    </row>
    <row r="6854" spans="1:2">
      <c r="A6854">
        <v>260.35603968892246</v>
      </c>
      <c r="B6854">
        <f t="shared" si="107"/>
        <v>2.1402304900755383E-157</v>
      </c>
    </row>
    <row r="6855" spans="1:2">
      <c r="A6855">
        <v>191.30256123360596</v>
      </c>
      <c r="B6855">
        <f t="shared" si="107"/>
        <v>1.1004118575597972E-4</v>
      </c>
    </row>
    <row r="6856" spans="1:2">
      <c r="A6856">
        <v>93.657379693177063</v>
      </c>
      <c r="B6856">
        <f t="shared" si="107"/>
        <v>1.7878488758035742E-181</v>
      </c>
    </row>
    <row r="6857" spans="1:2">
      <c r="A6857">
        <v>108.30621522443835</v>
      </c>
      <c r="B6857">
        <f t="shared" si="107"/>
        <v>1.2841516139347765E-125</v>
      </c>
    </row>
    <row r="6858" spans="1:2">
      <c r="A6858">
        <v>178.92504547460703</v>
      </c>
      <c r="B6858">
        <f t="shared" si="107"/>
        <v>0.12471217718898668</v>
      </c>
    </row>
    <row r="6859" spans="1:2">
      <c r="A6859">
        <v>316.06906577479094</v>
      </c>
      <c r="B6859">
        <f t="shared" si="107"/>
        <v>0</v>
      </c>
    </row>
    <row r="6860" spans="1:2">
      <c r="A6860">
        <v>246.46257133979816</v>
      </c>
      <c r="B6860">
        <f t="shared" si="107"/>
        <v>3.5168371522313673E-108</v>
      </c>
    </row>
    <row r="6861" spans="1:2">
      <c r="A6861">
        <v>179.59228262014221</v>
      </c>
      <c r="B6861">
        <f t="shared" si="107"/>
        <v>0.13175831070475286</v>
      </c>
    </row>
    <row r="6862" spans="1:2">
      <c r="A6862">
        <v>184.04412503485219</v>
      </c>
      <c r="B6862">
        <f t="shared" si="107"/>
        <v>5.3602530292592682E-2</v>
      </c>
    </row>
    <row r="6863" spans="1:2">
      <c r="A6863">
        <v>137.31375292962184</v>
      </c>
      <c r="B6863">
        <f t="shared" si="107"/>
        <v>1.4479213505372647E-45</v>
      </c>
    </row>
    <row r="6864" spans="1:2">
      <c r="A6864">
        <v>209.86263098136988</v>
      </c>
      <c r="B6864">
        <f t="shared" si="107"/>
        <v>4.0501531640458224E-23</v>
      </c>
    </row>
    <row r="6865" spans="1:2">
      <c r="A6865">
        <v>182.92180061478575</v>
      </c>
      <c r="B6865">
        <f t="shared" si="107"/>
        <v>8.2758869154919409E-2</v>
      </c>
    </row>
    <row r="6866" spans="1:2">
      <c r="A6866">
        <v>205.9690227721876</v>
      </c>
      <c r="B6866">
        <f t="shared" si="107"/>
        <v>7.1196726996724751E-18</v>
      </c>
    </row>
    <row r="6867" spans="1:2">
      <c r="A6867">
        <v>273.89327715325635</v>
      </c>
      <c r="B6867">
        <f t="shared" si="107"/>
        <v>2.6137821419824331E-214</v>
      </c>
    </row>
    <row r="6868" spans="1:2">
      <c r="A6868">
        <v>210.13629793713335</v>
      </c>
      <c r="B6868">
        <f t="shared" si="107"/>
        <v>1.6266908489283868E-23</v>
      </c>
    </row>
    <row r="6869" spans="1:2">
      <c r="A6869">
        <v>170.49007328721927</v>
      </c>
      <c r="B6869">
        <f t="shared" si="107"/>
        <v>8.7444305572246237E-4</v>
      </c>
    </row>
    <row r="6870" spans="1:2">
      <c r="A6870">
        <v>230.56866712038754</v>
      </c>
      <c r="B6870">
        <f t="shared" si="107"/>
        <v>2.6623087166500405E-63</v>
      </c>
    </row>
    <row r="6871" spans="1:2">
      <c r="A6871">
        <v>142.39352185511962</v>
      </c>
      <c r="B6871">
        <f t="shared" si="107"/>
        <v>1.0036452573582724E-35</v>
      </c>
    </row>
    <row r="6872" spans="1:2">
      <c r="A6872">
        <v>101.68463450070703</v>
      </c>
      <c r="B6872">
        <f t="shared" si="107"/>
        <v>1.3894876385122357E-149</v>
      </c>
    </row>
    <row r="6873" spans="1:2">
      <c r="A6873">
        <v>161.26390210018144</v>
      </c>
      <c r="B6873">
        <f t="shared" si="107"/>
        <v>4.508669413174202E-10</v>
      </c>
    </row>
    <row r="6874" spans="1:2">
      <c r="A6874">
        <v>134.29796626922325</v>
      </c>
      <c r="B6874">
        <f t="shared" si="107"/>
        <v>5.3619339891261818E-52</v>
      </c>
    </row>
    <row r="6875" spans="1:2">
      <c r="A6875">
        <v>226.85630528911133</v>
      </c>
      <c r="B6875">
        <f t="shared" si="107"/>
        <v>1.4177634141589262E-54</v>
      </c>
    </row>
    <row r="6876" spans="1:2">
      <c r="A6876">
        <v>150.92114654151374</v>
      </c>
      <c r="B6876">
        <f t="shared" si="107"/>
        <v>5.2733730140645112E-22</v>
      </c>
    </row>
    <row r="6877" spans="1:2">
      <c r="A6877">
        <v>108.41081166261574</v>
      </c>
      <c r="B6877">
        <f t="shared" si="107"/>
        <v>2.9526503834810419E-125</v>
      </c>
    </row>
    <row r="6878" spans="1:2">
      <c r="A6878">
        <v>212.64006068093295</v>
      </c>
      <c r="B6878">
        <f t="shared" si="107"/>
        <v>2.624332608258581E-27</v>
      </c>
    </row>
    <row r="6879" spans="1:2">
      <c r="A6879">
        <v>154.49621105261031</v>
      </c>
      <c r="B6879">
        <f t="shared" si="107"/>
        <v>2.6930102245236657E-17</v>
      </c>
    </row>
    <row r="6880" spans="1:2">
      <c r="A6880">
        <v>168.0607572322333</v>
      </c>
      <c r="B6880">
        <f t="shared" si="107"/>
        <v>4.836441417591914E-5</v>
      </c>
    </row>
    <row r="6881" spans="1:2">
      <c r="A6881">
        <v>233.51708068701555</v>
      </c>
      <c r="B6881">
        <f t="shared" si="107"/>
        <v>1.0491343498832445E-70</v>
      </c>
    </row>
    <row r="6882" spans="1:2">
      <c r="A6882">
        <v>152.17920281400438</v>
      </c>
      <c r="B6882">
        <f t="shared" si="107"/>
        <v>2.8132242814143923E-20</v>
      </c>
    </row>
    <row r="6883" spans="1:2">
      <c r="A6883">
        <v>123.54598584322957</v>
      </c>
      <c r="B6883">
        <f t="shared" si="107"/>
        <v>1.6911954249987278E-78</v>
      </c>
    </row>
    <row r="6884" spans="1:2">
      <c r="A6884">
        <v>128.98291333811358</v>
      </c>
      <c r="B6884">
        <f t="shared" si="107"/>
        <v>2.1192335551413583E-64</v>
      </c>
    </row>
    <row r="6885" spans="1:2">
      <c r="A6885">
        <v>232.12949645283516</v>
      </c>
      <c r="B6885">
        <f t="shared" si="107"/>
        <v>3.6121198985113625E-67</v>
      </c>
    </row>
    <row r="6886" spans="1:2">
      <c r="A6886">
        <v>218.61220420731115</v>
      </c>
      <c r="B6886">
        <f t="shared" si="107"/>
        <v>1.4193390416487896E-37</v>
      </c>
    </row>
    <row r="6887" spans="1:2">
      <c r="A6887">
        <v>203.77620830884553</v>
      </c>
      <c r="B6887">
        <f t="shared" si="107"/>
        <v>3.0502423385522667E-15</v>
      </c>
    </row>
    <row r="6888" spans="1:2">
      <c r="A6888">
        <v>165.4415557365428</v>
      </c>
      <c r="B6888">
        <f t="shared" si="107"/>
        <v>1.0233220178704451E-6</v>
      </c>
    </row>
    <row r="6889" spans="1:2">
      <c r="A6889">
        <v>82.208592175156809</v>
      </c>
      <c r="B6889">
        <f t="shared" si="107"/>
        <v>2.448694326892664E-232</v>
      </c>
    </row>
    <row r="6890" spans="1:2">
      <c r="A6890">
        <v>143.90303863336158</v>
      </c>
      <c r="B6890">
        <f t="shared" si="107"/>
        <v>4.8519926413258834E-33</v>
      </c>
    </row>
    <row r="6891" spans="1:2">
      <c r="A6891">
        <v>171.31061031221179</v>
      </c>
      <c r="B6891">
        <f t="shared" si="107"/>
        <v>2.0046206440086545E-3</v>
      </c>
    </row>
    <row r="6892" spans="1:2">
      <c r="A6892">
        <v>136.27474618231645</v>
      </c>
      <c r="B6892">
        <f t="shared" si="107"/>
        <v>9.8748192552093968E-48</v>
      </c>
    </row>
    <row r="6893" spans="1:2">
      <c r="A6893">
        <v>244.77546094174613</v>
      </c>
      <c r="B6893">
        <f t="shared" si="107"/>
        <v>7.7319533063104584E-103</v>
      </c>
    </row>
    <row r="6894" spans="1:2">
      <c r="A6894">
        <v>147.68486084874894</v>
      </c>
      <c r="B6894">
        <f t="shared" si="107"/>
        <v>8.4769072204040261E-27</v>
      </c>
    </row>
    <row r="6895" spans="1:2">
      <c r="A6895">
        <v>246.77392548226635</v>
      </c>
      <c r="B6895">
        <f t="shared" si="107"/>
        <v>3.5095758372067817E-109</v>
      </c>
    </row>
    <row r="6896" spans="1:2">
      <c r="A6896">
        <v>224.19477818373707</v>
      </c>
      <c r="B6896">
        <f t="shared" si="107"/>
        <v>9.9662719204000134E-49</v>
      </c>
    </row>
    <row r="6897" spans="1:2">
      <c r="A6897">
        <v>44.201818127185106</v>
      </c>
      <c r="B6897">
        <f t="shared" si="107"/>
        <v>0</v>
      </c>
    </row>
    <row r="6898" spans="1:2">
      <c r="A6898">
        <v>96.137312538921833</v>
      </c>
      <c r="B6898">
        <f t="shared" si="107"/>
        <v>2.7320064197114795E-171</v>
      </c>
    </row>
    <row r="6899" spans="1:2">
      <c r="A6899">
        <v>174.69033923560346</v>
      </c>
      <c r="B6899">
        <f t="shared" si="107"/>
        <v>2.776995274670014E-2</v>
      </c>
    </row>
    <row r="6900" spans="1:2">
      <c r="A6900">
        <v>209.23041392932646</v>
      </c>
      <c r="B6900">
        <f t="shared" si="107"/>
        <v>3.2274896657182199E-22</v>
      </c>
    </row>
    <row r="6901" spans="1:2">
      <c r="A6901">
        <v>195.29548967482697</v>
      </c>
      <c r="B6901">
        <f t="shared" si="107"/>
        <v>3.0138286635118927E-7</v>
      </c>
    </row>
    <row r="6902" spans="1:2">
      <c r="A6902">
        <v>56.849869906436652</v>
      </c>
      <c r="B6902">
        <f t="shared" si="107"/>
        <v>0</v>
      </c>
    </row>
    <row r="6903" spans="1:2">
      <c r="A6903">
        <v>206.07570650070556</v>
      </c>
      <c r="B6903">
        <f t="shared" si="107"/>
        <v>5.2299368975365424E-18</v>
      </c>
    </row>
    <row r="6904" spans="1:2">
      <c r="A6904">
        <v>126.14350271149306</v>
      </c>
      <c r="B6904">
        <f t="shared" si="107"/>
        <v>1.3852255696346351E-71</v>
      </c>
    </row>
    <row r="6905" spans="1:2">
      <c r="A6905">
        <v>180.13463022696669</v>
      </c>
      <c r="B6905">
        <f t="shared" si="107"/>
        <v>0.13284692109116622</v>
      </c>
    </row>
    <row r="6906" spans="1:2">
      <c r="A6906">
        <v>110.39373748615617</v>
      </c>
      <c r="B6906">
        <f t="shared" si="107"/>
        <v>1.68044369973119E-118</v>
      </c>
    </row>
    <row r="6907" spans="1:2">
      <c r="A6907">
        <v>188.77647607921972</v>
      </c>
      <c r="B6907">
        <f t="shared" si="107"/>
        <v>1.8421855374109017E-3</v>
      </c>
    </row>
    <row r="6908" spans="1:2">
      <c r="A6908">
        <v>157.68848970736144</v>
      </c>
      <c r="B6908">
        <f t="shared" si="107"/>
        <v>1.2973268226519636E-13</v>
      </c>
    </row>
    <row r="6909" spans="1:2">
      <c r="A6909">
        <v>127.55369925769628</v>
      </c>
      <c r="B6909">
        <f t="shared" si="107"/>
        <v>5.7334702234324602E-68</v>
      </c>
    </row>
    <row r="6910" spans="1:2">
      <c r="A6910">
        <v>200.36534397120704</v>
      </c>
      <c r="B6910">
        <f t="shared" si="107"/>
        <v>1.3091422370373231E-11</v>
      </c>
    </row>
    <row r="6911" spans="1:2">
      <c r="A6911">
        <v>237.20172794099199</v>
      </c>
      <c r="B6911">
        <f t="shared" si="107"/>
        <v>1.5058921871149645E-80</v>
      </c>
    </row>
    <row r="6912" spans="1:2">
      <c r="A6912">
        <v>205.15068899811013</v>
      </c>
      <c r="B6912">
        <f t="shared" si="107"/>
        <v>7.2741827997935059E-17</v>
      </c>
    </row>
    <row r="6913" spans="1:2">
      <c r="A6913">
        <v>173.25631279134541</v>
      </c>
      <c r="B6913">
        <f t="shared" si="107"/>
        <v>1.0630070629159827E-2</v>
      </c>
    </row>
    <row r="6914" spans="1:2">
      <c r="A6914">
        <v>138.42233602161286</v>
      </c>
      <c r="B6914">
        <f t="shared" ref="B6914:B6977" si="108">_xlfn.NORM.DIST(A6914,180,3,FALSE)</f>
        <v>2.5976320851029596E-43</v>
      </c>
    </row>
    <row r="6915" spans="1:2">
      <c r="A6915">
        <v>145.47482624009717</v>
      </c>
      <c r="B6915">
        <f t="shared" si="108"/>
        <v>2.3128195124861591E-30</v>
      </c>
    </row>
    <row r="6916" spans="1:2">
      <c r="A6916">
        <v>163.92322595464066</v>
      </c>
      <c r="B6916">
        <f t="shared" si="108"/>
        <v>7.7221517519767696E-8</v>
      </c>
    </row>
    <row r="6917" spans="1:2">
      <c r="A6917">
        <v>109.41062373574823</v>
      </c>
      <c r="B6917">
        <f t="shared" si="108"/>
        <v>7.9428541005143728E-122</v>
      </c>
    </row>
    <row r="6918" spans="1:2">
      <c r="A6918">
        <v>201.38776835636236</v>
      </c>
      <c r="B6918">
        <f t="shared" si="108"/>
        <v>1.2217984228870031E-12</v>
      </c>
    </row>
    <row r="6919" spans="1:2">
      <c r="A6919">
        <v>171.20369466254488</v>
      </c>
      <c r="B6919">
        <f t="shared" si="108"/>
        <v>1.8068663300357091E-3</v>
      </c>
    </row>
    <row r="6920" spans="1:2">
      <c r="A6920">
        <v>150.63611544945161</v>
      </c>
      <c r="B6920">
        <f t="shared" si="108"/>
        <v>2.0901292294401458E-22</v>
      </c>
    </row>
    <row r="6921" spans="1:2">
      <c r="A6921">
        <v>209.51138640128192</v>
      </c>
      <c r="B6921">
        <f t="shared" si="108"/>
        <v>1.2901644693901972E-22</v>
      </c>
    </row>
    <row r="6922" spans="1:2">
      <c r="A6922">
        <v>187.23994048712484</v>
      </c>
      <c r="B6922">
        <f t="shared" si="108"/>
        <v>7.2294534807712287E-3</v>
      </c>
    </row>
    <row r="6923" spans="1:2">
      <c r="A6923">
        <v>216.89326263156545</v>
      </c>
      <c r="B6923">
        <f t="shared" si="108"/>
        <v>1.9212250486011755E-34</v>
      </c>
    </row>
    <row r="6924" spans="1:2">
      <c r="A6924">
        <v>293.12093192827888</v>
      </c>
      <c r="B6924">
        <f t="shared" si="108"/>
        <v>0</v>
      </c>
    </row>
    <row r="6925" spans="1:2">
      <c r="A6925">
        <v>142.86304622117314</v>
      </c>
      <c r="B6925">
        <f t="shared" si="108"/>
        <v>7.051904038672423E-35</v>
      </c>
    </row>
    <row r="6926" spans="1:2">
      <c r="A6926">
        <v>244.60975328081986</v>
      </c>
      <c r="B6926">
        <f t="shared" si="108"/>
        <v>2.5443984945835609E-102</v>
      </c>
    </row>
    <row r="6927" spans="1:2">
      <c r="A6927">
        <v>220.23762357974192</v>
      </c>
      <c r="B6927">
        <f t="shared" si="108"/>
        <v>1.1476567645528121E-40</v>
      </c>
    </row>
    <row r="6928" spans="1:2">
      <c r="A6928">
        <v>207.99752110149711</v>
      </c>
      <c r="B6928">
        <f t="shared" si="108"/>
        <v>1.6262996321155662E-20</v>
      </c>
    </row>
    <row r="6929" spans="1:2">
      <c r="A6929">
        <v>22.501420062035322</v>
      </c>
      <c r="B6929">
        <f t="shared" si="108"/>
        <v>0</v>
      </c>
    </row>
    <row r="6930" spans="1:2">
      <c r="A6930">
        <v>274.86641829425935</v>
      </c>
      <c r="B6930">
        <f t="shared" si="108"/>
        <v>9.6671489721681767E-219</v>
      </c>
    </row>
    <row r="6931" spans="1:2">
      <c r="A6931">
        <v>253.98725301754894</v>
      </c>
      <c r="B6931">
        <f t="shared" si="108"/>
        <v>1.1149881973423282E-133</v>
      </c>
    </row>
    <row r="6932" spans="1:2">
      <c r="A6932">
        <v>219.84996737926849</v>
      </c>
      <c r="B6932">
        <f t="shared" si="108"/>
        <v>6.4399779291371534E-40</v>
      </c>
    </row>
    <row r="6933" spans="1:2">
      <c r="A6933">
        <v>191.3265650725225</v>
      </c>
      <c r="B6933">
        <f t="shared" si="108"/>
        <v>1.0677007782430441E-4</v>
      </c>
    </row>
    <row r="6934" spans="1:2">
      <c r="A6934">
        <v>234.99418648469145</v>
      </c>
      <c r="B6934">
        <f t="shared" si="108"/>
        <v>1.4243501356162499E-74</v>
      </c>
    </row>
    <row r="6935" spans="1:2">
      <c r="A6935">
        <v>100.09968536876841</v>
      </c>
      <c r="B6935">
        <f t="shared" si="108"/>
        <v>1.2375370301003719E-155</v>
      </c>
    </row>
    <row r="6936" spans="1:2">
      <c r="A6936">
        <v>205.61429937486537</v>
      </c>
      <c r="B6936">
        <f t="shared" si="108"/>
        <v>1.9676141810183522E-17</v>
      </c>
    </row>
    <row r="6937" spans="1:2">
      <c r="A6937">
        <v>219.38044301321497</v>
      </c>
      <c r="B6937">
        <f t="shared" si="108"/>
        <v>5.0867568997482106E-39</v>
      </c>
    </row>
    <row r="6938" spans="1:2">
      <c r="A6938">
        <v>55.664288992993534</v>
      </c>
      <c r="B6938">
        <f t="shared" si="108"/>
        <v>0</v>
      </c>
    </row>
    <row r="6939" spans="1:2">
      <c r="A6939">
        <v>288.91295460169204</v>
      </c>
      <c r="B6939">
        <f t="shared" si="108"/>
        <v>8.3745383726688406E-288</v>
      </c>
    </row>
    <row r="6940" spans="1:2">
      <c r="A6940">
        <v>134.9009612564987</v>
      </c>
      <c r="B6940">
        <f t="shared" si="108"/>
        <v>1.1229567746582094E-50</v>
      </c>
    </row>
    <row r="6941" spans="1:2">
      <c r="A6941">
        <v>160.03964833515056</v>
      </c>
      <c r="B6941">
        <f t="shared" si="108"/>
        <v>3.2435975134327556E-11</v>
      </c>
    </row>
    <row r="6942" spans="1:2">
      <c r="A6942">
        <v>183.6998380892328</v>
      </c>
      <c r="B6942">
        <f t="shared" si="108"/>
        <v>6.2160233557527242E-2</v>
      </c>
    </row>
    <row r="6943" spans="1:2">
      <c r="A6943">
        <v>188.56670339999255</v>
      </c>
      <c r="B6943">
        <f t="shared" si="108"/>
        <v>2.2548213072678745E-3</v>
      </c>
    </row>
    <row r="6944" spans="1:2">
      <c r="A6944">
        <v>183.78199615624908</v>
      </c>
      <c r="B6944">
        <f t="shared" si="108"/>
        <v>6.0073322038171076E-2</v>
      </c>
    </row>
    <row r="6945" spans="1:2">
      <c r="A6945">
        <v>173.97979081550147</v>
      </c>
      <c r="B6945">
        <f t="shared" si="108"/>
        <v>1.7755742379429427E-2</v>
      </c>
    </row>
    <row r="6946" spans="1:2">
      <c r="A6946">
        <v>196.23679963813629</v>
      </c>
      <c r="B6946">
        <f t="shared" si="108"/>
        <v>5.793956197590239E-8</v>
      </c>
    </row>
    <row r="6947" spans="1:2">
      <c r="A6947">
        <v>199.26302275023772</v>
      </c>
      <c r="B6947">
        <f t="shared" si="108"/>
        <v>1.4823533332375543E-10</v>
      </c>
    </row>
    <row r="6948" spans="1:2">
      <c r="A6948">
        <v>163.36870248749619</v>
      </c>
      <c r="B6948">
        <f t="shared" si="108"/>
        <v>2.8192195506468923E-8</v>
      </c>
    </row>
    <row r="6949" spans="1:2">
      <c r="A6949">
        <v>115.8833110818523</v>
      </c>
      <c r="B6949">
        <f t="shared" si="108"/>
        <v>8.6489998611843792E-101</v>
      </c>
    </row>
    <row r="6950" spans="1:2">
      <c r="A6950">
        <v>230.34590685681906</v>
      </c>
      <c r="B6950">
        <f t="shared" si="108"/>
        <v>9.2819261007724035E-63</v>
      </c>
    </row>
    <row r="6951" spans="1:2">
      <c r="A6951">
        <v>165.75824406543688</v>
      </c>
      <c r="B6951">
        <f t="shared" si="108"/>
        <v>1.6985230237812059E-6</v>
      </c>
    </row>
    <row r="6952" spans="1:2">
      <c r="A6952">
        <v>159.11816763007664</v>
      </c>
      <c r="B6952">
        <f t="shared" si="108"/>
        <v>4.0085076273830893E-12</v>
      </c>
    </row>
    <row r="6953" spans="1:2">
      <c r="A6953">
        <v>188.75664682098432</v>
      </c>
      <c r="B6953">
        <f t="shared" si="108"/>
        <v>1.8781130826218153E-3</v>
      </c>
    </row>
    <row r="6954" spans="1:2">
      <c r="A6954">
        <v>173.126378967645</v>
      </c>
      <c r="B6954">
        <f t="shared" si="108"/>
        <v>9.6348783310273873E-3</v>
      </c>
    </row>
    <row r="6955" spans="1:2">
      <c r="A6955">
        <v>142.74088175596262</v>
      </c>
      <c r="B6955">
        <f t="shared" si="108"/>
        <v>4.2562047498943489E-35</v>
      </c>
    </row>
    <row r="6956" spans="1:2">
      <c r="A6956">
        <v>225.5914073427266</v>
      </c>
      <c r="B6956">
        <f t="shared" si="108"/>
        <v>9.3971461501065905E-52</v>
      </c>
    </row>
    <row r="6957" spans="1:2">
      <c r="A6957">
        <v>125.04071764822584</v>
      </c>
      <c r="B6957">
        <f t="shared" si="108"/>
        <v>1.7628440980297993E-74</v>
      </c>
    </row>
    <row r="6958" spans="1:2">
      <c r="A6958">
        <v>217.76534413191257</v>
      </c>
      <c r="B6958">
        <f t="shared" si="108"/>
        <v>5.1603295722040821E-36</v>
      </c>
    </row>
    <row r="6959" spans="1:2">
      <c r="A6959">
        <v>109.43080087570706</v>
      </c>
      <c r="B6959">
        <f t="shared" si="108"/>
        <v>9.3045607913159244E-122</v>
      </c>
    </row>
    <row r="6960" spans="1:2">
      <c r="A6960">
        <v>264.56424893665826</v>
      </c>
      <c r="B6960">
        <f t="shared" si="108"/>
        <v>3.8506591706775674E-174</v>
      </c>
    </row>
    <row r="6961" spans="1:2">
      <c r="A6961">
        <v>134.71612010078388</v>
      </c>
      <c r="B6961">
        <f t="shared" si="108"/>
        <v>4.4389254211996467E-51</v>
      </c>
    </row>
    <row r="6962" spans="1:2">
      <c r="A6962">
        <v>203.98087872279575</v>
      </c>
      <c r="B6962">
        <f t="shared" si="108"/>
        <v>1.7721532509538575E-15</v>
      </c>
    </row>
    <row r="6963" spans="1:2">
      <c r="A6963">
        <v>254.92722943425179</v>
      </c>
      <c r="B6963">
        <f t="shared" si="108"/>
        <v>4.6773611872710216E-137</v>
      </c>
    </row>
    <row r="6964" spans="1:2">
      <c r="A6964">
        <v>179.62741867420846</v>
      </c>
      <c r="B6964">
        <f t="shared" si="108"/>
        <v>0.1319591506873011</v>
      </c>
    </row>
    <row r="6965" spans="1:2">
      <c r="A6965">
        <v>234.3771602679044</v>
      </c>
      <c r="B6965">
        <f t="shared" si="108"/>
        <v>6.051441988436445E-73</v>
      </c>
    </row>
    <row r="6966" spans="1:2">
      <c r="A6966">
        <v>109.00151482899673</v>
      </c>
      <c r="B6966">
        <f t="shared" si="108"/>
        <v>3.1797744003726752E-123</v>
      </c>
    </row>
    <row r="6967" spans="1:2">
      <c r="A6967">
        <v>180.86419618128275</v>
      </c>
      <c r="B6967">
        <f t="shared" si="108"/>
        <v>0.12757617300878449</v>
      </c>
    </row>
    <row r="6968" spans="1:2">
      <c r="A6968">
        <v>166.06223471142584</v>
      </c>
      <c r="B6968">
        <f t="shared" si="108"/>
        <v>2.7337252044084157E-6</v>
      </c>
    </row>
    <row r="6969" spans="1:2">
      <c r="A6969">
        <v>163.66057525345241</v>
      </c>
      <c r="B6969">
        <f t="shared" si="108"/>
        <v>4.8118682554768749E-8</v>
      </c>
    </row>
    <row r="6970" spans="1:2">
      <c r="A6970">
        <v>200.50061198133335</v>
      </c>
      <c r="B6970">
        <f t="shared" si="108"/>
        <v>9.6297194603769642E-12</v>
      </c>
    </row>
    <row r="6971" spans="1:2">
      <c r="A6971">
        <v>136.1563504357764</v>
      </c>
      <c r="B6971">
        <f t="shared" si="108"/>
        <v>5.5511211339968719E-48</v>
      </c>
    </row>
    <row r="6972" spans="1:2">
      <c r="A6972">
        <v>210.02485982506187</v>
      </c>
      <c r="B6972">
        <f t="shared" si="108"/>
        <v>2.3608126417994074E-23</v>
      </c>
    </row>
    <row r="6973" spans="1:2">
      <c r="A6973">
        <v>156.34543433377985</v>
      </c>
      <c r="B6973">
        <f t="shared" si="108"/>
        <v>4.2028154103361068E-15</v>
      </c>
    </row>
    <row r="6974" spans="1:2">
      <c r="A6974">
        <v>199.58179836947238</v>
      </c>
      <c r="B6974">
        <f t="shared" si="108"/>
        <v>7.4505188912795264E-11</v>
      </c>
    </row>
    <row r="6975" spans="1:2">
      <c r="A6975">
        <v>220.03550429843017</v>
      </c>
      <c r="B6975">
        <f t="shared" si="108"/>
        <v>2.826663656572856E-40</v>
      </c>
    </row>
    <row r="6976" spans="1:2">
      <c r="A6976">
        <v>86.021375863929279</v>
      </c>
      <c r="B6976">
        <f t="shared" si="108"/>
        <v>1.0725122872106602E-214</v>
      </c>
    </row>
    <row r="6977" spans="1:2">
      <c r="A6977">
        <v>224.50218966667308</v>
      </c>
      <c r="B6977">
        <f t="shared" si="108"/>
        <v>2.191098232942768E-49</v>
      </c>
    </row>
    <row r="6978" spans="1:2">
      <c r="A6978">
        <v>283.58990039094351</v>
      </c>
      <c r="B6978">
        <f t="shared" ref="B6978:B7041" si="109">_xlfn.NORM.DIST(A6978,180,3,FALSE)</f>
        <v>1.6409409975275214E-260</v>
      </c>
    </row>
    <row r="6979" spans="1:2">
      <c r="A6979">
        <v>149.75214799022069</v>
      </c>
      <c r="B6979">
        <f t="shared" si="109"/>
        <v>1.1188709974527227E-23</v>
      </c>
    </row>
    <row r="6980" spans="1:2">
      <c r="A6980">
        <v>186.5076494593086</v>
      </c>
      <c r="B6980">
        <f t="shared" si="109"/>
        <v>1.2647434326915008E-2</v>
      </c>
    </row>
    <row r="6981" spans="1:2">
      <c r="A6981">
        <v>262.23228178394493</v>
      </c>
      <c r="B6981">
        <f t="shared" si="109"/>
        <v>9.3379928754236784E-165</v>
      </c>
    </row>
    <row r="6982" spans="1:2">
      <c r="A6982">
        <v>172.7325188764371</v>
      </c>
      <c r="B6982">
        <f t="shared" si="109"/>
        <v>7.0707501307633426E-3</v>
      </c>
    </row>
    <row r="6983" spans="1:2">
      <c r="A6983">
        <v>164.73309460678138</v>
      </c>
      <c r="B6983">
        <f t="shared" si="109"/>
        <v>3.1637081766021323E-7</v>
      </c>
    </row>
    <row r="6984" spans="1:2">
      <c r="A6984">
        <v>157.78293959527218</v>
      </c>
      <c r="B6984">
        <f t="shared" si="109"/>
        <v>1.6387879038016005E-13</v>
      </c>
    </row>
    <row r="6985" spans="1:2">
      <c r="A6985">
        <v>182.92180061478575</v>
      </c>
      <c r="B6985">
        <f t="shared" si="109"/>
        <v>8.2758869154919409E-2</v>
      </c>
    </row>
    <row r="6986" spans="1:2">
      <c r="A6986">
        <v>156.11931121355155</v>
      </c>
      <c r="B6986">
        <f t="shared" si="109"/>
        <v>2.3131216285750507E-15</v>
      </c>
    </row>
    <row r="6987" spans="1:2">
      <c r="A6987">
        <v>233.48994591258815</v>
      </c>
      <c r="B6987">
        <f t="shared" si="109"/>
        <v>1.2327866143818558E-70</v>
      </c>
    </row>
    <row r="6988" spans="1:2">
      <c r="A6988">
        <v>237.93946911580861</v>
      </c>
      <c r="B6988">
        <f t="shared" si="109"/>
        <v>1.3436936541361317E-82</v>
      </c>
    </row>
    <row r="6989" spans="1:2">
      <c r="A6989">
        <v>151.66167077011778</v>
      </c>
      <c r="B6989">
        <f t="shared" si="109"/>
        <v>5.5970601675995536E-21</v>
      </c>
    </row>
    <row r="6990" spans="1:2">
      <c r="A6990">
        <v>121.30284449056489</v>
      </c>
      <c r="B6990">
        <f t="shared" si="109"/>
        <v>9.9096775548868063E-85</v>
      </c>
    </row>
    <row r="6991" spans="1:2">
      <c r="A6991">
        <v>156.48876160383224</v>
      </c>
      <c r="B6991">
        <f t="shared" si="109"/>
        <v>6.1185081448386894E-15</v>
      </c>
    </row>
    <row r="6992" spans="1:2">
      <c r="A6992">
        <v>140.15003262073151</v>
      </c>
      <c r="B6992">
        <f t="shared" si="109"/>
        <v>6.4399779291371534E-40</v>
      </c>
    </row>
    <row r="6993" spans="1:2">
      <c r="A6993">
        <v>217.1980070212885</v>
      </c>
      <c r="B6993">
        <f t="shared" si="109"/>
        <v>5.4803274761444906E-35</v>
      </c>
    </row>
    <row r="6994" spans="1:2">
      <c r="A6994">
        <v>227.47251978187705</v>
      </c>
      <c r="B6994">
        <f t="shared" si="109"/>
        <v>5.612435128714332E-56</v>
      </c>
    </row>
    <row r="6995" spans="1:2">
      <c r="A6995">
        <v>223.88887418826926</v>
      </c>
      <c r="B6995">
        <f t="shared" si="109"/>
        <v>4.4529810909461046E-48</v>
      </c>
    </row>
    <row r="6996" spans="1:2">
      <c r="A6996">
        <v>112.40855246767751</v>
      </c>
      <c r="B6996">
        <f t="shared" si="109"/>
        <v>7.8511381560005114E-112</v>
      </c>
    </row>
    <row r="6997" spans="1:2">
      <c r="A6997">
        <v>281.52719369216356</v>
      </c>
      <c r="B6997">
        <f t="shared" si="109"/>
        <v>2.6505699810999178E-250</v>
      </c>
    </row>
    <row r="6998" spans="1:2">
      <c r="A6998">
        <v>148.60947248933371</v>
      </c>
      <c r="B6998">
        <f t="shared" si="109"/>
        <v>2.2357224626006268E-25</v>
      </c>
    </row>
    <row r="6999" spans="1:2">
      <c r="A6999">
        <v>181.00856709650543</v>
      </c>
      <c r="B6999">
        <f t="shared" si="109"/>
        <v>0.12567421011695062</v>
      </c>
    </row>
    <row r="7000" spans="1:2">
      <c r="A7000">
        <v>112.13523339363746</v>
      </c>
      <c r="B7000">
        <f t="shared" si="109"/>
        <v>1.0038454942468134E-112</v>
      </c>
    </row>
    <row r="7001" spans="1:2">
      <c r="A7001">
        <v>316.62567653227597</v>
      </c>
      <c r="B7001">
        <f t="shared" si="109"/>
        <v>0</v>
      </c>
    </row>
    <row r="7002" spans="1:2">
      <c r="A7002">
        <v>126.23882230371237</v>
      </c>
      <c r="B7002">
        <f t="shared" si="109"/>
        <v>2.4491865062616815E-71</v>
      </c>
    </row>
    <row r="7003" spans="1:2">
      <c r="A7003">
        <v>117.93766861926997</v>
      </c>
      <c r="B7003">
        <f t="shared" si="109"/>
        <v>1.5531460186877917E-94</v>
      </c>
    </row>
    <row r="7004" spans="1:2">
      <c r="A7004">
        <v>174.06623942377337</v>
      </c>
      <c r="B7004">
        <f t="shared" si="109"/>
        <v>1.8804953402715274E-2</v>
      </c>
    </row>
    <row r="7005" spans="1:2">
      <c r="A7005">
        <v>215.63236532500014</v>
      </c>
      <c r="B7005">
        <f t="shared" si="109"/>
        <v>3.0900962172681054E-32</v>
      </c>
    </row>
    <row r="7006" spans="1:2">
      <c r="A7006">
        <v>139.29204033018323</v>
      </c>
      <c r="B7006">
        <f t="shared" si="109"/>
        <v>1.3843308099126547E-41</v>
      </c>
    </row>
    <row r="7007" spans="1:2">
      <c r="A7007">
        <v>133.99403360352153</v>
      </c>
      <c r="B7007">
        <f t="shared" si="109"/>
        <v>1.1397643896121948E-52</v>
      </c>
    </row>
    <row r="7008" spans="1:2">
      <c r="A7008">
        <v>174.68645455635851</v>
      </c>
      <c r="B7008">
        <f t="shared" si="109"/>
        <v>2.7706358816700038E-2</v>
      </c>
    </row>
    <row r="7009" spans="1:2">
      <c r="A7009">
        <v>289.37540537270252</v>
      </c>
      <c r="B7009">
        <f t="shared" si="109"/>
        <v>3.0714968334577694E-290</v>
      </c>
    </row>
    <row r="7010" spans="1:2">
      <c r="A7010">
        <v>117.29478319437476</v>
      </c>
      <c r="B7010">
        <f t="shared" si="109"/>
        <v>1.8026771179803159E-96</v>
      </c>
    </row>
    <row r="7011" spans="1:2">
      <c r="A7011">
        <v>236.75748298017425</v>
      </c>
      <c r="B7011">
        <f t="shared" si="109"/>
        <v>2.5076477885597016E-79</v>
      </c>
    </row>
    <row r="7012" spans="1:2">
      <c r="A7012">
        <v>278.13697033678181</v>
      </c>
      <c r="B7012">
        <f t="shared" si="109"/>
        <v>5.6934041273230719E-234</v>
      </c>
    </row>
    <row r="7013" spans="1:2">
      <c r="A7013">
        <v>203.48955376874073</v>
      </c>
      <c r="B7013">
        <f t="shared" si="109"/>
        <v>6.4749457266261721E-15</v>
      </c>
    </row>
    <row r="7014" spans="1:2">
      <c r="A7014">
        <v>183.21106426781625</v>
      </c>
      <c r="B7014">
        <f t="shared" si="109"/>
        <v>7.4991502365886822E-2</v>
      </c>
    </row>
    <row r="7015" spans="1:2">
      <c r="A7015">
        <v>182.18742229662894</v>
      </c>
      <c r="B7015">
        <f t="shared" si="109"/>
        <v>0.10193968645436376</v>
      </c>
    </row>
    <row r="7016" spans="1:2">
      <c r="A7016">
        <v>132.88730588072212</v>
      </c>
      <c r="B7016">
        <f t="shared" si="109"/>
        <v>3.7180070407354642E-55</v>
      </c>
    </row>
    <row r="7017" spans="1:2">
      <c r="A7017">
        <v>100.88868111750344</v>
      </c>
      <c r="B7017">
        <f t="shared" si="109"/>
        <v>1.3169786867401324E-152</v>
      </c>
    </row>
    <row r="7018" spans="1:2">
      <c r="A7018">
        <v>306.33208825718611</v>
      </c>
      <c r="B7018">
        <f t="shared" si="109"/>
        <v>0</v>
      </c>
    </row>
    <row r="7019" spans="1:2">
      <c r="A7019">
        <v>170.53373244350951</v>
      </c>
      <c r="B7019">
        <f t="shared" si="109"/>
        <v>9.1563159958857224E-4</v>
      </c>
    </row>
    <row r="7020" spans="1:2">
      <c r="A7020">
        <v>60.78418027726002</v>
      </c>
      <c r="B7020">
        <f t="shared" si="109"/>
        <v>0</v>
      </c>
    </row>
    <row r="7021" spans="1:2">
      <c r="A7021">
        <v>164.35726638490451</v>
      </c>
      <c r="B7021">
        <f t="shared" si="109"/>
        <v>1.6592600934246054E-7</v>
      </c>
    </row>
    <row r="7022" spans="1:2">
      <c r="A7022">
        <v>117.25315334813786</v>
      </c>
      <c r="B7022">
        <f t="shared" si="109"/>
        <v>1.3486865256525652E-96</v>
      </c>
    </row>
    <row r="7023" spans="1:2">
      <c r="A7023">
        <v>154.19077089944039</v>
      </c>
      <c r="B7023">
        <f t="shared" si="109"/>
        <v>1.127422745982868E-17</v>
      </c>
    </row>
    <row r="7024" spans="1:2">
      <c r="A7024">
        <v>159.59238839939644</v>
      </c>
      <c r="B7024">
        <f t="shared" si="109"/>
        <v>1.1896141620788871E-11</v>
      </c>
    </row>
    <row r="7025" spans="1:2">
      <c r="A7025">
        <v>176.92971186959767</v>
      </c>
      <c r="B7025">
        <f t="shared" si="109"/>
        <v>7.8767510808451652E-2</v>
      </c>
    </row>
    <row r="7026" spans="1:2">
      <c r="A7026">
        <v>172.45253206936468</v>
      </c>
      <c r="B7026">
        <f t="shared" si="109"/>
        <v>5.6154552940664093E-3</v>
      </c>
    </row>
    <row r="7027" spans="1:2">
      <c r="A7027">
        <v>203.19930445082719</v>
      </c>
      <c r="B7027">
        <f t="shared" si="109"/>
        <v>1.3746665630977953E-14</v>
      </c>
    </row>
    <row r="7028" spans="1:2">
      <c r="A7028">
        <v>174.61971924574755</v>
      </c>
      <c r="B7028">
        <f t="shared" si="109"/>
        <v>2.6629360941703165E-2</v>
      </c>
    </row>
    <row r="7029" spans="1:2">
      <c r="A7029">
        <v>183.94242761103669</v>
      </c>
      <c r="B7029">
        <f t="shared" si="109"/>
        <v>5.6076630287161033E-2</v>
      </c>
    </row>
    <row r="7030" spans="1:2">
      <c r="A7030">
        <v>252.11541742435656</v>
      </c>
      <c r="B7030">
        <f t="shared" si="109"/>
        <v>4.4223734334372402E-127</v>
      </c>
    </row>
    <row r="7031" spans="1:2">
      <c r="A7031">
        <v>225.01253215494216</v>
      </c>
      <c r="B7031">
        <f t="shared" si="109"/>
        <v>1.7315800715811089E-50</v>
      </c>
    </row>
    <row r="7032" spans="1:2">
      <c r="A7032">
        <v>221.56682166467363</v>
      </c>
      <c r="B7032">
        <f t="shared" si="109"/>
        <v>2.7310398601541762E-43</v>
      </c>
    </row>
    <row r="7033" spans="1:2">
      <c r="A7033">
        <v>242.3660321252828</v>
      </c>
      <c r="B7033">
        <f t="shared" si="109"/>
        <v>1.9030911965511252E-95</v>
      </c>
    </row>
    <row r="7034" spans="1:2">
      <c r="A7034">
        <v>317.49398931395262</v>
      </c>
      <c r="B7034">
        <f t="shared" si="109"/>
        <v>0</v>
      </c>
    </row>
    <row r="7035" spans="1:2">
      <c r="A7035">
        <v>170.33120730018709</v>
      </c>
      <c r="B7035">
        <f t="shared" si="109"/>
        <v>7.3827615118362557E-4</v>
      </c>
    </row>
    <row r="7036" spans="1:2">
      <c r="A7036">
        <v>187.88288389230729</v>
      </c>
      <c r="B7036">
        <f t="shared" si="109"/>
        <v>4.2122211525318486E-3</v>
      </c>
    </row>
    <row r="7037" spans="1:2">
      <c r="A7037">
        <v>163.40575189104129</v>
      </c>
      <c r="B7037">
        <f t="shared" si="109"/>
        <v>3.0187663020009711E-8</v>
      </c>
    </row>
    <row r="7038" spans="1:2">
      <c r="A7038">
        <v>156.07582599812304</v>
      </c>
      <c r="B7038">
        <f t="shared" si="109"/>
        <v>2.0608299983559445E-15</v>
      </c>
    </row>
    <row r="7039" spans="1:2">
      <c r="A7039">
        <v>208.30191760949674</v>
      </c>
      <c r="B7039">
        <f t="shared" si="109"/>
        <v>6.2765296315405411E-21</v>
      </c>
    </row>
    <row r="7040" spans="1:2">
      <c r="A7040">
        <v>141.17442833565292</v>
      </c>
      <c r="B7040">
        <f t="shared" si="109"/>
        <v>5.6680692627390936E-38</v>
      </c>
    </row>
    <row r="7041" spans="1:2">
      <c r="A7041">
        <v>285.37105481489561</v>
      </c>
      <c r="B7041">
        <f t="shared" si="109"/>
        <v>1.7180971514095513E-269</v>
      </c>
    </row>
    <row r="7042" spans="1:2">
      <c r="A7042">
        <v>147.66103095069411</v>
      </c>
      <c r="B7042">
        <f t="shared" ref="B7042:B7105" si="110">_xlfn.NORM.DIST(A7042,180,3,FALSE)</f>
        <v>7.7815160123977545E-27</v>
      </c>
    </row>
    <row r="7043" spans="1:2">
      <c r="A7043">
        <v>255.18071925005643</v>
      </c>
      <c r="B7043">
        <f t="shared" si="110"/>
        <v>5.6484651144593679E-138</v>
      </c>
    </row>
    <row r="7044" spans="1:2">
      <c r="A7044">
        <v>161.09262833168032</v>
      </c>
      <c r="B7044">
        <f t="shared" si="110"/>
        <v>3.1513047884379811E-10</v>
      </c>
    </row>
    <row r="7045" spans="1:2">
      <c r="A7045">
        <v>166.52741055593651</v>
      </c>
      <c r="B7045">
        <f t="shared" si="110"/>
        <v>5.5513094061317773E-6</v>
      </c>
    </row>
    <row r="7046" spans="1:2">
      <c r="A7046">
        <v>88.759900790755637</v>
      </c>
      <c r="B7046">
        <f t="shared" si="110"/>
        <v>1.8556034977853828E-202</v>
      </c>
    </row>
    <row r="7047" spans="1:2">
      <c r="A7047">
        <v>134.12286580176442</v>
      </c>
      <c r="B7047">
        <f t="shared" si="110"/>
        <v>2.2000070301409585E-52</v>
      </c>
    </row>
    <row r="7048" spans="1:2">
      <c r="A7048">
        <v>269.44224646256771</v>
      </c>
      <c r="B7048">
        <f t="shared" si="110"/>
        <v>1.2766122257499527E-194</v>
      </c>
    </row>
    <row r="7049" spans="1:2">
      <c r="A7049">
        <v>135.22309973239317</v>
      </c>
      <c r="B7049">
        <f t="shared" si="110"/>
        <v>5.6093637293456408E-50</v>
      </c>
    </row>
    <row r="7050" spans="1:2">
      <c r="A7050">
        <v>205.27853553146997</v>
      </c>
      <c r="B7050">
        <f t="shared" si="110"/>
        <v>5.0842809515200357E-17</v>
      </c>
    </row>
    <row r="7051" spans="1:2">
      <c r="A7051">
        <v>184.39647124039766</v>
      </c>
      <c r="B7051">
        <f t="shared" si="110"/>
        <v>4.5439118777731394E-2</v>
      </c>
    </row>
    <row r="7052" spans="1:2">
      <c r="A7052">
        <v>211.80172370775836</v>
      </c>
      <c r="B7052">
        <f t="shared" si="110"/>
        <v>5.2781254001554784E-26</v>
      </c>
    </row>
    <row r="7053" spans="1:2">
      <c r="A7053">
        <v>125.63663904045825</v>
      </c>
      <c r="B7053">
        <f t="shared" si="110"/>
        <v>6.5775355815415629E-73</v>
      </c>
    </row>
    <row r="7054" spans="1:2">
      <c r="A7054">
        <v>219.13912905773032</v>
      </c>
      <c r="B7054">
        <f t="shared" si="110"/>
        <v>1.4574884947171261E-38</v>
      </c>
    </row>
    <row r="7055" spans="1:2">
      <c r="A7055">
        <v>120.17640347010456</v>
      </c>
      <c r="B7055">
        <f t="shared" si="110"/>
        <v>5.9550030061541073E-88</v>
      </c>
    </row>
    <row r="7056" spans="1:2">
      <c r="A7056">
        <v>157.19809243790223</v>
      </c>
      <c r="B7056">
        <f t="shared" si="110"/>
        <v>3.795468242297425E-14</v>
      </c>
    </row>
    <row r="7057" spans="1:2">
      <c r="A7057">
        <v>190.4086211649701</v>
      </c>
      <c r="B7057">
        <f t="shared" si="110"/>
        <v>3.2346938833513537E-4</v>
      </c>
    </row>
    <row r="7058" spans="1:2">
      <c r="A7058">
        <v>286.69161383702885</v>
      </c>
      <c r="B7058">
        <f t="shared" si="110"/>
        <v>3.0085693582257176E-276</v>
      </c>
    </row>
    <row r="7059" spans="1:2">
      <c r="A7059">
        <v>172.44858940983249</v>
      </c>
      <c r="B7059">
        <f t="shared" si="110"/>
        <v>5.5969144935143871E-3</v>
      </c>
    </row>
    <row r="7060" spans="1:2">
      <c r="A7060">
        <v>124.57826687721536</v>
      </c>
      <c r="B7060">
        <f t="shared" si="110"/>
        <v>1.0342086848715699E-75</v>
      </c>
    </row>
    <row r="7061" spans="1:2">
      <c r="A7061">
        <v>123.40173088858137</v>
      </c>
      <c r="B7061">
        <f t="shared" si="110"/>
        <v>6.8346220243541962E-79</v>
      </c>
    </row>
    <row r="7062" spans="1:2">
      <c r="A7062">
        <v>172.94130589078122</v>
      </c>
      <c r="B7062">
        <f t="shared" si="110"/>
        <v>8.3489841455585741E-3</v>
      </c>
    </row>
    <row r="7063" spans="1:2">
      <c r="A7063">
        <v>173.25237013181322</v>
      </c>
      <c r="B7063">
        <f t="shared" si="110"/>
        <v>1.0598704152540283E-2</v>
      </c>
    </row>
    <row r="7064" spans="1:2">
      <c r="A7064">
        <v>200.08680667131557</v>
      </c>
      <c r="B7064">
        <f t="shared" si="110"/>
        <v>2.4481695712986134E-11</v>
      </c>
    </row>
    <row r="7065" spans="1:2">
      <c r="A7065">
        <v>228.24818006454734</v>
      </c>
      <c r="B7065">
        <f t="shared" si="110"/>
        <v>9.0732970386089258E-58</v>
      </c>
    </row>
    <row r="7066" spans="1:2">
      <c r="A7066">
        <v>123.46666881028796</v>
      </c>
      <c r="B7066">
        <f t="shared" si="110"/>
        <v>1.0279398841846282E-78</v>
      </c>
    </row>
    <row r="7067" spans="1:2">
      <c r="A7067">
        <v>193.7030031055474</v>
      </c>
      <c r="B7067">
        <f t="shared" si="110"/>
        <v>3.9202899536456024E-6</v>
      </c>
    </row>
    <row r="7068" spans="1:2">
      <c r="A7068">
        <v>239.76932698104065</v>
      </c>
      <c r="B7068">
        <f t="shared" si="110"/>
        <v>8.5403447391909262E-88</v>
      </c>
    </row>
    <row r="7069" spans="1:2">
      <c r="A7069">
        <v>249.41852234376711</v>
      </c>
      <c r="B7069">
        <f t="shared" si="110"/>
        <v>7.1641375572754888E-118</v>
      </c>
    </row>
    <row r="7070" spans="1:2">
      <c r="A7070">
        <v>283.52820936532225</v>
      </c>
      <c r="B7070">
        <f t="shared" si="110"/>
        <v>3.3371643387974056E-260</v>
      </c>
    </row>
    <row r="7071" spans="1:2">
      <c r="A7071">
        <v>191.6867386168451</v>
      </c>
      <c r="B7071">
        <f t="shared" si="110"/>
        <v>6.7369322866342709E-5</v>
      </c>
    </row>
    <row r="7072" spans="1:2">
      <c r="A7072">
        <v>245.19720955111552</v>
      </c>
      <c r="B7072">
        <f t="shared" si="110"/>
        <v>3.678940414758215E-104</v>
      </c>
    </row>
    <row r="7073" spans="1:2">
      <c r="A7073">
        <v>157.66703700108337</v>
      </c>
      <c r="B7073">
        <f t="shared" si="110"/>
        <v>1.2301028874479122E-13</v>
      </c>
    </row>
    <row r="7074" spans="1:2">
      <c r="A7074">
        <v>112.27693721564719</v>
      </c>
      <c r="B7074">
        <f t="shared" si="110"/>
        <v>2.9190097519409334E-112</v>
      </c>
    </row>
    <row r="7075" spans="1:2">
      <c r="A7075">
        <v>215.50295332388487</v>
      </c>
      <c r="B7075">
        <f t="shared" si="110"/>
        <v>5.1532807902350497E-32</v>
      </c>
    </row>
    <row r="7076" spans="1:2">
      <c r="A7076">
        <v>105.43816233592224</v>
      </c>
      <c r="B7076">
        <f t="shared" si="110"/>
        <v>9.7250859047341484E-136</v>
      </c>
    </row>
    <row r="7077" spans="1:2">
      <c r="A7077">
        <v>142.63889443071093</v>
      </c>
      <c r="B7077">
        <f t="shared" si="110"/>
        <v>2.7887193287545743E-35</v>
      </c>
    </row>
    <row r="7078" spans="1:2">
      <c r="A7078">
        <v>230.33315119362669</v>
      </c>
      <c r="B7078">
        <f t="shared" si="110"/>
        <v>9.9683501400363398E-63</v>
      </c>
    </row>
    <row r="7079" spans="1:2">
      <c r="A7079">
        <v>98.391586106736213</v>
      </c>
      <c r="B7079">
        <f t="shared" si="110"/>
        <v>2.731755231646245E-162</v>
      </c>
    </row>
    <row r="7080" spans="1:2">
      <c r="A7080">
        <v>250.12460628175177</v>
      </c>
      <c r="B7080">
        <f t="shared" si="110"/>
        <v>3.0054146650117148E-120</v>
      </c>
    </row>
    <row r="7081" spans="1:2">
      <c r="A7081">
        <v>173.81477891802206</v>
      </c>
      <c r="B7081">
        <f t="shared" si="110"/>
        <v>1.5876147088689608E-2</v>
      </c>
    </row>
    <row r="7082" spans="1:2">
      <c r="A7082">
        <v>89.896778262918815</v>
      </c>
      <c r="B7082">
        <f t="shared" si="110"/>
        <v>1.7487534115814408E-197</v>
      </c>
    </row>
    <row r="7083" spans="1:2">
      <c r="A7083">
        <v>185.0351241043245</v>
      </c>
      <c r="B7083">
        <f t="shared" si="110"/>
        <v>3.2516044287004553E-2</v>
      </c>
    </row>
    <row r="7084" spans="1:2">
      <c r="A7084">
        <v>138.11695384873019</v>
      </c>
      <c r="B7084">
        <f t="shared" si="110"/>
        <v>6.3042120989081608E-44</v>
      </c>
    </row>
    <row r="7085" spans="1:2">
      <c r="A7085">
        <v>159.41479477958637</v>
      </c>
      <c r="B7085">
        <f t="shared" si="110"/>
        <v>7.9388321876705031E-12</v>
      </c>
    </row>
    <row r="7086" spans="1:2">
      <c r="A7086">
        <v>112.84734728149488</v>
      </c>
      <c r="B7086">
        <f t="shared" si="110"/>
        <v>2.0963782929759571E-110</v>
      </c>
    </row>
    <row r="7087" spans="1:2">
      <c r="A7087">
        <v>122.76174447804806</v>
      </c>
      <c r="B7087">
        <f t="shared" si="110"/>
        <v>1.1938117377586371E-80</v>
      </c>
    </row>
    <row r="7088" spans="1:2">
      <c r="A7088">
        <v>155.65686044254107</v>
      </c>
      <c r="B7088">
        <f t="shared" si="110"/>
        <v>6.7008237782334324E-16</v>
      </c>
    </row>
    <row r="7089" spans="1:2">
      <c r="A7089">
        <v>239.87021268083481</v>
      </c>
      <c r="B7089">
        <f t="shared" si="110"/>
        <v>4.3677601957384454E-88</v>
      </c>
    </row>
    <row r="7090" spans="1:2">
      <c r="A7090">
        <v>153.48317947398755</v>
      </c>
      <c r="B7090">
        <f t="shared" si="110"/>
        <v>1.4413052698573133E-18</v>
      </c>
    </row>
    <row r="7091" spans="1:2">
      <c r="A7091">
        <v>220.31752041555592</v>
      </c>
      <c r="B7091">
        <f t="shared" si="110"/>
        <v>8.0264808984043389E-41</v>
      </c>
    </row>
    <row r="7092" spans="1:2">
      <c r="A7092">
        <v>158.36917827953584</v>
      </c>
      <c r="B7092">
        <f t="shared" si="110"/>
        <v>6.8348223687183318E-13</v>
      </c>
    </row>
    <row r="7093" spans="1:2">
      <c r="A7093">
        <v>171.10472231222957</v>
      </c>
      <c r="B7093">
        <f t="shared" si="110"/>
        <v>1.6393789887790848E-3</v>
      </c>
    </row>
    <row r="7094" spans="1:2">
      <c r="A7094">
        <v>127.77170513771125</v>
      </c>
      <c r="B7094">
        <f t="shared" si="110"/>
        <v>2.0370358361842422E-67</v>
      </c>
    </row>
    <row r="7095" spans="1:2">
      <c r="A7095">
        <v>210.95787860729615</v>
      </c>
      <c r="B7095">
        <f t="shared" si="110"/>
        <v>1.0005889242163064E-24</v>
      </c>
    </row>
    <row r="7096" spans="1:2">
      <c r="A7096">
        <v>295.93552699196152</v>
      </c>
      <c r="B7096">
        <f t="shared" si="110"/>
        <v>0</v>
      </c>
    </row>
    <row r="7097" spans="1:2">
      <c r="A7097">
        <v>119.60599340425688</v>
      </c>
      <c r="B7097">
        <f t="shared" si="110"/>
        <v>1.3194134810799911E-89</v>
      </c>
    </row>
    <row r="7098" spans="1:2">
      <c r="A7098">
        <v>242.63053819566267</v>
      </c>
      <c r="B7098">
        <f t="shared" si="110"/>
        <v>3.0321359042927867E-96</v>
      </c>
    </row>
    <row r="7099" spans="1:2">
      <c r="A7099">
        <v>247.82696345908334</v>
      </c>
      <c r="B7099">
        <f t="shared" si="110"/>
        <v>1.3348440625009904E-112</v>
      </c>
    </row>
    <row r="7100" spans="1:2">
      <c r="A7100">
        <v>244.79297098849202</v>
      </c>
      <c r="B7100">
        <f t="shared" si="110"/>
        <v>6.8163210753163738E-103</v>
      </c>
    </row>
    <row r="7101" spans="1:2">
      <c r="A7101">
        <v>128.97641954594292</v>
      </c>
      <c r="B7101">
        <f t="shared" si="110"/>
        <v>2.0426370931449424E-64</v>
      </c>
    </row>
    <row r="7102" spans="1:2">
      <c r="A7102">
        <v>115.96935382811353</v>
      </c>
      <c r="B7102">
        <f t="shared" si="110"/>
        <v>1.5958753771054488E-100</v>
      </c>
    </row>
    <row r="7103" spans="1:2">
      <c r="A7103">
        <v>157.68848970736144</v>
      </c>
      <c r="B7103">
        <f t="shared" si="110"/>
        <v>1.2973268226519636E-13</v>
      </c>
    </row>
    <row r="7104" spans="1:2">
      <c r="A7104">
        <v>139.89004901275621</v>
      </c>
      <c r="B7104">
        <f t="shared" si="110"/>
        <v>2.0291588169151818E-40</v>
      </c>
    </row>
    <row r="7105" spans="1:2">
      <c r="A7105">
        <v>114.11676769028418</v>
      </c>
      <c r="B7105">
        <f t="shared" si="110"/>
        <v>2.4893159352694718E-106</v>
      </c>
    </row>
    <row r="7106" spans="1:2">
      <c r="A7106">
        <v>200.42448386418982</v>
      </c>
      <c r="B7106">
        <f t="shared" ref="B7106:B7169" si="111">_xlfn.NORM.DIST(A7106,180,3,FALSE)</f>
        <v>1.1449433260939655E-11</v>
      </c>
    </row>
    <row r="7107" spans="1:2">
      <c r="A7107">
        <v>169.92975179135101</v>
      </c>
      <c r="B7107">
        <f t="shared" si="111"/>
        <v>4.7536192402326371E-4</v>
      </c>
    </row>
    <row r="7108" spans="1:2">
      <c r="A7108">
        <v>127.50070527516073</v>
      </c>
      <c r="B7108">
        <f t="shared" si="111"/>
        <v>4.2095240085177991E-68</v>
      </c>
    </row>
    <row r="7109" spans="1:2">
      <c r="A7109">
        <v>159.93853071420745</v>
      </c>
      <c r="B7109">
        <f t="shared" si="111"/>
        <v>2.5905096976130784E-11</v>
      </c>
    </row>
    <row r="7110" spans="1:2">
      <c r="A7110">
        <v>206.00456468826451</v>
      </c>
      <c r="B7110">
        <f t="shared" si="111"/>
        <v>6.4252610588232174E-18</v>
      </c>
    </row>
    <row r="7111" spans="1:2">
      <c r="A7111">
        <v>108.78501643644995</v>
      </c>
      <c r="B7111">
        <f t="shared" si="111"/>
        <v>5.7482533596668031E-124</v>
      </c>
    </row>
    <row r="7112" spans="1:2">
      <c r="A7112">
        <v>171.79712290242605</v>
      </c>
      <c r="B7112">
        <f t="shared" si="111"/>
        <v>3.1646013317018985E-3</v>
      </c>
    </row>
    <row r="7113" spans="1:2">
      <c r="A7113">
        <v>250.73200777085731</v>
      </c>
      <c r="B7113">
        <f t="shared" si="111"/>
        <v>2.5920417764322574E-122</v>
      </c>
    </row>
    <row r="7114" spans="1:2">
      <c r="A7114">
        <v>106.56703852844657</v>
      </c>
      <c r="B7114">
        <f t="shared" si="111"/>
        <v>1.0442803628506108E-131</v>
      </c>
    </row>
    <row r="7115" spans="1:2">
      <c r="A7115">
        <v>190.96297069125285</v>
      </c>
      <c r="B7115">
        <f t="shared" si="111"/>
        <v>1.6748928545709188E-4</v>
      </c>
    </row>
    <row r="7116" spans="1:2">
      <c r="A7116">
        <v>144.79958781492314</v>
      </c>
      <c r="B7116">
        <f t="shared" si="111"/>
        <v>1.6911679658984608E-31</v>
      </c>
    </row>
    <row r="7117" spans="1:2">
      <c r="A7117">
        <v>218.32183892882313</v>
      </c>
      <c r="B7117">
        <f t="shared" si="111"/>
        <v>4.9098601491373865E-37</v>
      </c>
    </row>
    <row r="7118" spans="1:2">
      <c r="A7118">
        <v>252.68176887009759</v>
      </c>
      <c r="B7118">
        <f t="shared" si="111"/>
        <v>4.6457485120925571E-129</v>
      </c>
    </row>
    <row r="7119" spans="1:2">
      <c r="A7119">
        <v>291.40564311062917</v>
      </c>
      <c r="B7119">
        <f t="shared" si="111"/>
        <v>4.7043565674145691E-301</v>
      </c>
    </row>
    <row r="7120" spans="1:2">
      <c r="A7120">
        <v>195.43023586236814</v>
      </c>
      <c r="B7120">
        <f t="shared" si="111"/>
        <v>2.3945649478113436E-7</v>
      </c>
    </row>
    <row r="7121" spans="1:2">
      <c r="A7121">
        <v>207.04977532630437</v>
      </c>
      <c r="B7121">
        <f t="shared" si="111"/>
        <v>2.950876729372065E-19</v>
      </c>
    </row>
    <row r="7122" spans="1:2">
      <c r="A7122">
        <v>201.38776835636236</v>
      </c>
      <c r="B7122">
        <f t="shared" si="111"/>
        <v>1.2217984228870031E-12</v>
      </c>
    </row>
    <row r="7123" spans="1:2">
      <c r="A7123">
        <v>131.77014170621987</v>
      </c>
      <c r="B7123">
        <f t="shared" si="111"/>
        <v>1.0009537645482582E-57</v>
      </c>
    </row>
    <row r="7124" spans="1:2">
      <c r="A7124">
        <v>247.48835858161328</v>
      </c>
      <c r="B7124">
        <f t="shared" si="111"/>
        <v>1.7018188814035109E-111</v>
      </c>
    </row>
    <row r="7125" spans="1:2">
      <c r="A7125">
        <v>114.47462202311726</v>
      </c>
      <c r="B7125">
        <f t="shared" si="111"/>
        <v>3.3937335718547333E-105</v>
      </c>
    </row>
    <row r="7126" spans="1:2">
      <c r="A7126">
        <v>147.82302787323715</v>
      </c>
      <c r="B7126">
        <f t="shared" si="111"/>
        <v>1.3906879137868067E-26</v>
      </c>
    </row>
    <row r="7127" spans="1:2">
      <c r="A7127">
        <v>145.00228689910728</v>
      </c>
      <c r="B7127">
        <f t="shared" si="111"/>
        <v>3.7281968978106325E-31</v>
      </c>
    </row>
    <row r="7128" spans="1:2">
      <c r="A7128">
        <v>148.64252125305939</v>
      </c>
      <c r="B7128">
        <f t="shared" si="111"/>
        <v>2.5087194085540618E-25</v>
      </c>
    </row>
    <row r="7129" spans="1:2">
      <c r="A7129">
        <v>192.54560061170196</v>
      </c>
      <c r="B7129">
        <f t="shared" si="111"/>
        <v>2.1199009831316759E-5</v>
      </c>
    </row>
    <row r="7130" spans="1:2">
      <c r="A7130">
        <v>46.129546717274934</v>
      </c>
      <c r="B7130">
        <f t="shared" si="111"/>
        <v>0</v>
      </c>
    </row>
    <row r="7131" spans="1:2">
      <c r="A7131">
        <v>162.56016738196195</v>
      </c>
      <c r="B7131">
        <f t="shared" si="111"/>
        <v>6.1020033807939341E-9</v>
      </c>
    </row>
    <row r="7132" spans="1:2">
      <c r="A7132">
        <v>216.70094201879692</v>
      </c>
      <c r="B7132">
        <f t="shared" si="111"/>
        <v>4.2176526326033694E-34</v>
      </c>
    </row>
    <row r="7133" spans="1:2">
      <c r="A7133">
        <v>251.04985570549616</v>
      </c>
      <c r="B7133">
        <f t="shared" si="111"/>
        <v>2.1199994967323424E-123</v>
      </c>
    </row>
    <row r="7134" spans="1:2">
      <c r="A7134">
        <v>182.24986706598429</v>
      </c>
      <c r="B7134">
        <f t="shared" si="111"/>
        <v>0.10038247995916259</v>
      </c>
    </row>
    <row r="7135" spans="1:2">
      <c r="A7135">
        <v>209.6775579045061</v>
      </c>
      <c r="B7135">
        <f t="shared" si="111"/>
        <v>7.4703156332195792E-23</v>
      </c>
    </row>
    <row r="7136" spans="1:2">
      <c r="A7136">
        <v>99.54933648230508</v>
      </c>
      <c r="B7136">
        <f t="shared" si="111"/>
        <v>9.190379038834017E-158</v>
      </c>
    </row>
    <row r="7137" spans="1:2">
      <c r="A7137">
        <v>239.41413974142051</v>
      </c>
      <c r="B7137">
        <f t="shared" si="111"/>
        <v>8.9711948101375115E-87</v>
      </c>
    </row>
    <row r="7138" spans="1:2">
      <c r="A7138">
        <v>169.51565657989704</v>
      </c>
      <c r="B7138">
        <f t="shared" si="111"/>
        <v>2.9625249895997647E-4</v>
      </c>
    </row>
    <row r="7139" spans="1:2">
      <c r="A7139">
        <v>219.25439386875951</v>
      </c>
      <c r="B7139">
        <f t="shared" si="111"/>
        <v>8.8224448625836701E-39</v>
      </c>
    </row>
    <row r="7140" spans="1:2">
      <c r="A7140">
        <v>150.36859440413537</v>
      </c>
      <c r="B7140">
        <f t="shared" si="111"/>
        <v>8.6972462369356907E-23</v>
      </c>
    </row>
    <row r="7141" spans="1:2">
      <c r="A7141">
        <v>256.74201242480194</v>
      </c>
      <c r="B7141">
        <f t="shared" si="111"/>
        <v>1.0690367141131836E-143</v>
      </c>
    </row>
    <row r="7142" spans="1:2">
      <c r="A7142">
        <v>150.16519955650438</v>
      </c>
      <c r="B7142">
        <f t="shared" si="111"/>
        <v>4.4417806555364257E-23</v>
      </c>
    </row>
    <row r="7143" spans="1:2">
      <c r="A7143">
        <v>179.65861206874251</v>
      </c>
      <c r="B7143">
        <f t="shared" si="111"/>
        <v>0.13212252277440417</v>
      </c>
    </row>
    <row r="7144" spans="1:2">
      <c r="A7144">
        <v>105.26735240971902</v>
      </c>
      <c r="B7144">
        <f t="shared" si="111"/>
        <v>2.358409877570153E-136</v>
      </c>
    </row>
    <row r="7145" spans="1:2">
      <c r="A7145">
        <v>135.09102063806495</v>
      </c>
      <c r="B7145">
        <f t="shared" si="111"/>
        <v>2.9047483321523128E-50</v>
      </c>
    </row>
    <row r="7146" spans="1:2">
      <c r="A7146">
        <v>144.05825186229777</v>
      </c>
      <c r="B7146">
        <f t="shared" si="111"/>
        <v>9.0302150354608022E-33</v>
      </c>
    </row>
    <row r="7147" spans="1:2">
      <c r="A7147">
        <v>192.48930175279384</v>
      </c>
      <c r="B7147">
        <f t="shared" si="111"/>
        <v>2.2925652926979178E-5</v>
      </c>
    </row>
    <row r="7148" spans="1:2">
      <c r="A7148">
        <v>157.0254271425074</v>
      </c>
      <c r="B7148">
        <f t="shared" si="111"/>
        <v>2.4465922735408483E-14</v>
      </c>
    </row>
    <row r="7149" spans="1:2">
      <c r="A7149">
        <v>147.23533968179254</v>
      </c>
      <c r="B7149">
        <f t="shared" si="111"/>
        <v>1.6687618163569217E-27</v>
      </c>
    </row>
    <row r="7150" spans="1:2">
      <c r="A7150">
        <v>90.137048573233187</v>
      </c>
      <c r="B7150">
        <f t="shared" si="111"/>
        <v>1.9320269317960715E-196</v>
      </c>
    </row>
    <row r="7151" spans="1:2">
      <c r="A7151">
        <v>194.68849404773209</v>
      </c>
      <c r="B7151">
        <f t="shared" si="111"/>
        <v>8.2840379912835926E-7</v>
      </c>
    </row>
    <row r="7152" spans="1:2">
      <c r="A7152">
        <v>206.37847956066253</v>
      </c>
      <c r="B7152">
        <f t="shared" si="111"/>
        <v>2.164267018769745E-18</v>
      </c>
    </row>
    <row r="7153" spans="1:2">
      <c r="A7153">
        <v>247.86476660636254</v>
      </c>
      <c r="B7153">
        <f t="shared" si="111"/>
        <v>1.0038454942468134E-112</v>
      </c>
    </row>
    <row r="7154" spans="1:2">
      <c r="A7154">
        <v>211.69283672832535</v>
      </c>
      <c r="B7154">
        <f t="shared" si="111"/>
        <v>7.749800938915683E-26</v>
      </c>
    </row>
    <row r="7155" spans="1:2">
      <c r="A7155">
        <v>232.18875230639242</v>
      </c>
      <c r="B7155">
        <f t="shared" si="111"/>
        <v>2.5622352019098863E-67</v>
      </c>
    </row>
    <row r="7156" spans="1:2">
      <c r="A7156">
        <v>162.62220628930663</v>
      </c>
      <c r="B7156">
        <f t="shared" si="111"/>
        <v>6.8800077533426958E-9</v>
      </c>
    </row>
    <row r="7157" spans="1:2">
      <c r="A7157">
        <v>232.3800872542779</v>
      </c>
      <c r="B7157">
        <f t="shared" si="111"/>
        <v>8.4311036383796188E-68</v>
      </c>
    </row>
    <row r="7158" spans="1:2">
      <c r="A7158">
        <v>246.45352641498903</v>
      </c>
      <c r="B7158">
        <f t="shared" si="111"/>
        <v>3.7597476217787731E-108</v>
      </c>
    </row>
    <row r="7159" spans="1:2">
      <c r="A7159">
        <v>239.00085625398788</v>
      </c>
      <c r="B7159">
        <f t="shared" si="111"/>
        <v>1.3602655423453095E-85</v>
      </c>
    </row>
    <row r="7160" spans="1:2">
      <c r="A7160">
        <v>120.81604199891444</v>
      </c>
      <c r="B7160">
        <f t="shared" si="111"/>
        <v>4.0879816346077289E-86</v>
      </c>
    </row>
    <row r="7161" spans="1:2">
      <c r="A7161">
        <v>197.36538592922443</v>
      </c>
      <c r="B7161">
        <f t="shared" si="111"/>
        <v>7.046767414554135E-9</v>
      </c>
    </row>
    <row r="7162" spans="1:2">
      <c r="A7162">
        <v>195.6877263179922</v>
      </c>
      <c r="B7162">
        <f t="shared" si="111"/>
        <v>1.5342755688428039E-7</v>
      </c>
    </row>
    <row r="7163" spans="1:2">
      <c r="A7163">
        <v>222.11850409774343</v>
      </c>
      <c r="B7163">
        <f t="shared" si="111"/>
        <v>2.100959128058629E-44</v>
      </c>
    </row>
    <row r="7164" spans="1:2">
      <c r="A7164">
        <v>150.36859440413537</v>
      </c>
      <c r="B7164">
        <f t="shared" si="111"/>
        <v>8.6972462369356907E-23</v>
      </c>
    </row>
    <row r="7165" spans="1:2">
      <c r="A7165">
        <v>86.381317487102933</v>
      </c>
      <c r="B7165">
        <f t="shared" si="111"/>
        <v>4.5665429877490423E-213</v>
      </c>
    </row>
    <row r="7166" spans="1:2">
      <c r="A7166">
        <v>261.24568921630271</v>
      </c>
      <c r="B7166">
        <f t="shared" si="111"/>
        <v>7.2724460487621604E-161</v>
      </c>
    </row>
    <row r="7167" spans="1:2">
      <c r="A7167">
        <v>227.96813527718768</v>
      </c>
      <c r="B7167">
        <f t="shared" si="111"/>
        <v>4.0539359885360625E-57</v>
      </c>
    </row>
    <row r="7168" spans="1:2">
      <c r="A7168">
        <v>175.56827674496162</v>
      </c>
      <c r="B7168">
        <f t="shared" si="111"/>
        <v>4.4660250055275942E-2</v>
      </c>
    </row>
    <row r="7169" spans="1:2">
      <c r="A7169">
        <v>222.24490112392232</v>
      </c>
      <c r="B7169">
        <f t="shared" si="111"/>
        <v>1.1618218426409235E-44</v>
      </c>
    </row>
    <row r="7170" spans="1:2">
      <c r="A7170">
        <v>145.96870232679066</v>
      </c>
      <c r="B7170">
        <f t="shared" ref="B7170:B7233" si="112">_xlfn.NORM.DIST(A7170,180,3,FALSE)</f>
        <v>1.5172577281653963E-29</v>
      </c>
    </row>
    <row r="7171" spans="1:2">
      <c r="A7171">
        <v>175.56433408542944</v>
      </c>
      <c r="B7171">
        <f t="shared" si="112"/>
        <v>4.4573591389851147E-2</v>
      </c>
    </row>
    <row r="7172" spans="1:2">
      <c r="A7172">
        <v>223.06961272959597</v>
      </c>
      <c r="B7172">
        <f t="shared" si="112"/>
        <v>2.3309545520320313E-46</v>
      </c>
    </row>
    <row r="7173" spans="1:2">
      <c r="A7173">
        <v>139.94327491644071</v>
      </c>
      <c r="B7173">
        <f t="shared" si="112"/>
        <v>2.5719741697335119E-40</v>
      </c>
    </row>
    <row r="7174" spans="1:2">
      <c r="A7174">
        <v>131.24901488452451</v>
      </c>
      <c r="B7174">
        <f t="shared" si="112"/>
        <v>6.0398765240700592E-59</v>
      </c>
    </row>
    <row r="7175" spans="1:2">
      <c r="A7175">
        <v>226.25261453838903</v>
      </c>
      <c r="B7175">
        <f t="shared" si="112"/>
        <v>3.2194719299965611E-53</v>
      </c>
    </row>
    <row r="7176" spans="1:2">
      <c r="A7176">
        <v>183.41434315487277</v>
      </c>
      <c r="B7176">
        <f t="shared" si="112"/>
        <v>6.9585226403087522E-2</v>
      </c>
    </row>
    <row r="7177" spans="1:2">
      <c r="A7177">
        <v>167.32968379044905</v>
      </c>
      <c r="B7177">
        <f t="shared" si="112"/>
        <v>1.7800781405776238E-5</v>
      </c>
    </row>
    <row r="7178" spans="1:2">
      <c r="A7178">
        <v>164.83908257185249</v>
      </c>
      <c r="B7178">
        <f t="shared" si="112"/>
        <v>3.7844877341663126E-7</v>
      </c>
    </row>
    <row r="7179" spans="1:2">
      <c r="A7179">
        <v>150.35015667279367</v>
      </c>
      <c r="B7179">
        <f t="shared" si="112"/>
        <v>8.1848392950720658E-23</v>
      </c>
    </row>
    <row r="7180" spans="1:2">
      <c r="A7180">
        <v>190.34490082929551</v>
      </c>
      <c r="B7180">
        <f t="shared" si="112"/>
        <v>3.4812873442304886E-4</v>
      </c>
    </row>
    <row r="7181" spans="1:2">
      <c r="A7181">
        <v>200.95825038850307</v>
      </c>
      <c r="B7181">
        <f t="shared" si="112"/>
        <v>3.3561323317258947E-12</v>
      </c>
    </row>
    <row r="7182" spans="1:2">
      <c r="A7182">
        <v>120.66274211945711</v>
      </c>
      <c r="B7182">
        <f t="shared" si="112"/>
        <v>1.48980682738356E-86</v>
      </c>
    </row>
    <row r="7183" spans="1:2">
      <c r="A7183">
        <v>141.377359340986</v>
      </c>
      <c r="B7183">
        <f t="shared" si="112"/>
        <v>1.3571817604328044E-37</v>
      </c>
    </row>
    <row r="7184" spans="1:2">
      <c r="A7184">
        <v>131.69685462315101</v>
      </c>
      <c r="B7184">
        <f t="shared" si="112"/>
        <v>6.7564920851918794E-58</v>
      </c>
    </row>
    <row r="7185" spans="1:2">
      <c r="A7185">
        <v>242.68040124268737</v>
      </c>
      <c r="B7185">
        <f t="shared" si="112"/>
        <v>2.142845835609891E-96</v>
      </c>
    </row>
    <row r="7186" spans="1:2">
      <c r="A7186">
        <v>191.20666183851426</v>
      </c>
      <c r="B7186">
        <f t="shared" si="112"/>
        <v>1.2406158477341409E-4</v>
      </c>
    </row>
    <row r="7187" spans="1:2">
      <c r="A7187">
        <v>229.9220709571091</v>
      </c>
      <c r="B7187">
        <f t="shared" si="112"/>
        <v>9.839823724459327E-62</v>
      </c>
    </row>
    <row r="7188" spans="1:2">
      <c r="A7188">
        <v>241.09185733293998</v>
      </c>
      <c r="B7188">
        <f t="shared" si="112"/>
        <v>1.188168520862279E-91</v>
      </c>
    </row>
    <row r="7189" spans="1:2">
      <c r="A7189">
        <v>169.09692294546403</v>
      </c>
      <c r="B7189">
        <f t="shared" si="112"/>
        <v>1.8012967345122202E-4</v>
      </c>
    </row>
    <row r="7190" spans="1:2">
      <c r="A7190">
        <v>115.5899308284279</v>
      </c>
      <c r="B7190">
        <f t="shared" si="112"/>
        <v>1.0645993512533384E-101</v>
      </c>
    </row>
    <row r="7191" spans="1:2">
      <c r="A7191">
        <v>218.30630021184334</v>
      </c>
      <c r="B7191">
        <f t="shared" si="112"/>
        <v>5.2456314390279854E-37</v>
      </c>
    </row>
    <row r="7192" spans="1:2">
      <c r="A7192">
        <v>157.95009676337941</v>
      </c>
      <c r="B7192">
        <f t="shared" si="112"/>
        <v>2.4720368756274017E-13</v>
      </c>
    </row>
    <row r="7193" spans="1:2">
      <c r="A7193">
        <v>121.61953281945898</v>
      </c>
      <c r="B7193">
        <f t="shared" si="112"/>
        <v>7.77385774199047E-84</v>
      </c>
    </row>
    <row r="7194" spans="1:2">
      <c r="A7194">
        <v>151.87538610887714</v>
      </c>
      <c r="B7194">
        <f t="shared" si="112"/>
        <v>1.0942236539265194E-20</v>
      </c>
    </row>
    <row r="7195" spans="1:2">
      <c r="A7195">
        <v>221.69200110482052</v>
      </c>
      <c r="B7195">
        <f t="shared" si="112"/>
        <v>1.5306097263340016E-43</v>
      </c>
    </row>
    <row r="7196" spans="1:2">
      <c r="A7196">
        <v>247.38538559147855</v>
      </c>
      <c r="B7196">
        <f t="shared" si="112"/>
        <v>3.6813250705800666E-111</v>
      </c>
    </row>
    <row r="7197" spans="1:2">
      <c r="A7197">
        <v>163.87811729116947</v>
      </c>
      <c r="B7197">
        <f t="shared" si="112"/>
        <v>7.1235203107069356E-8</v>
      </c>
    </row>
    <row r="7198" spans="1:2">
      <c r="A7198">
        <v>73.273597990628332</v>
      </c>
      <c r="B7198">
        <f t="shared" si="112"/>
        <v>1.991716322855832E-276</v>
      </c>
    </row>
    <row r="7199" spans="1:2">
      <c r="A7199">
        <v>35.396235943771899</v>
      </c>
      <c r="B7199">
        <f t="shared" si="112"/>
        <v>0</v>
      </c>
    </row>
    <row r="7200" spans="1:2">
      <c r="A7200">
        <v>197.92454781934794</v>
      </c>
      <c r="B7200">
        <f t="shared" si="112"/>
        <v>2.3544404463713131E-9</v>
      </c>
    </row>
    <row r="7201" spans="1:2">
      <c r="A7201">
        <v>181.34027231979417</v>
      </c>
      <c r="B7201">
        <f t="shared" si="112"/>
        <v>0.1203505040043799</v>
      </c>
    </row>
    <row r="7202" spans="1:2">
      <c r="A7202">
        <v>171.58758214434783</v>
      </c>
      <c r="B7202">
        <f t="shared" si="112"/>
        <v>2.6080580223737213E-3</v>
      </c>
    </row>
    <row r="7203" spans="1:2">
      <c r="A7203">
        <v>244.57496510847704</v>
      </c>
      <c r="B7203">
        <f t="shared" si="112"/>
        <v>3.266001683888518E-102</v>
      </c>
    </row>
    <row r="7204" spans="1:2">
      <c r="A7204">
        <v>208.28823426170857</v>
      </c>
      <c r="B7204">
        <f t="shared" si="112"/>
        <v>6.5524318910695085E-21</v>
      </c>
    </row>
    <row r="7205" spans="1:2">
      <c r="A7205">
        <v>173.4766378828499</v>
      </c>
      <c r="B7205">
        <f t="shared" si="112"/>
        <v>1.2504383628850885E-2</v>
      </c>
    </row>
    <row r="7206" spans="1:2">
      <c r="A7206">
        <v>232.95873052091338</v>
      </c>
      <c r="B7206">
        <f t="shared" si="112"/>
        <v>2.8525170942277918E-69</v>
      </c>
    </row>
    <row r="7207" spans="1:2">
      <c r="A7207">
        <v>230.46035994382692</v>
      </c>
      <c r="B7207">
        <f t="shared" si="112"/>
        <v>4.8895092691704343E-63</v>
      </c>
    </row>
    <row r="7208" spans="1:2">
      <c r="A7208">
        <v>201.51990543097781</v>
      </c>
      <c r="B7208">
        <f t="shared" si="112"/>
        <v>8.9167002947187237E-13</v>
      </c>
    </row>
    <row r="7209" spans="1:2">
      <c r="A7209">
        <v>140.6773053528741</v>
      </c>
      <c r="B7209">
        <f t="shared" si="112"/>
        <v>6.5478662424040031E-39</v>
      </c>
    </row>
    <row r="7210" spans="1:2">
      <c r="A7210">
        <v>215.53774149622768</v>
      </c>
      <c r="B7210">
        <f t="shared" si="112"/>
        <v>4.4921655717791936E-32</v>
      </c>
    </row>
    <row r="7211" spans="1:2">
      <c r="A7211">
        <v>121.07532984344289</v>
      </c>
      <c r="B7211">
        <f t="shared" si="112"/>
        <v>2.240741667603794E-85</v>
      </c>
    </row>
    <row r="7212" spans="1:2">
      <c r="A7212">
        <v>221.99790510028834</v>
      </c>
      <c r="B7212">
        <f t="shared" si="112"/>
        <v>3.6912650257520479E-44</v>
      </c>
    </row>
    <row r="7213" spans="1:2">
      <c r="A7213">
        <v>234.91046294991975</v>
      </c>
      <c r="B7213">
        <f t="shared" si="112"/>
        <v>2.3748065542447281E-74</v>
      </c>
    </row>
    <row r="7214" spans="1:2">
      <c r="A7214">
        <v>215.85176273190882</v>
      </c>
      <c r="B7214">
        <f t="shared" si="112"/>
        <v>1.2929163879535063E-32</v>
      </c>
    </row>
    <row r="7215" spans="1:2">
      <c r="A7215">
        <v>154.76558746711817</v>
      </c>
      <c r="B7215">
        <f t="shared" si="112"/>
        <v>5.7544581039170583E-17</v>
      </c>
    </row>
    <row r="7216" spans="1:2">
      <c r="A7216">
        <v>226.18790853783139</v>
      </c>
      <c r="B7216">
        <f t="shared" si="112"/>
        <v>4.4885086178456581E-53</v>
      </c>
    </row>
    <row r="7217" spans="1:2">
      <c r="A7217">
        <v>189.19254262043978</v>
      </c>
      <c r="B7217">
        <f t="shared" si="112"/>
        <v>1.2160431211767271E-3</v>
      </c>
    </row>
    <row r="7218" spans="1:2">
      <c r="A7218">
        <v>207.57206175374449</v>
      </c>
      <c r="B7218">
        <f t="shared" si="112"/>
        <v>6.0483467055081252E-20</v>
      </c>
    </row>
    <row r="7219" spans="1:2">
      <c r="A7219">
        <v>262.85383046313655</v>
      </c>
      <c r="B7219">
        <f t="shared" si="112"/>
        <v>3.1228887750866694E-167</v>
      </c>
    </row>
    <row r="7220" spans="1:2">
      <c r="A7220">
        <v>151.34243130858522</v>
      </c>
      <c r="B7220">
        <f t="shared" si="112"/>
        <v>2.036819007518109E-21</v>
      </c>
    </row>
    <row r="7221" spans="1:2">
      <c r="A7221">
        <v>189.36706328502623</v>
      </c>
      <c r="B7221">
        <f t="shared" si="112"/>
        <v>1.0157790642025676E-3</v>
      </c>
    </row>
    <row r="7222" spans="1:2">
      <c r="A7222">
        <v>223.04178219172172</v>
      </c>
      <c r="B7222">
        <f t="shared" si="112"/>
        <v>2.6629065662562373E-46</v>
      </c>
    </row>
    <row r="7223" spans="1:2">
      <c r="A7223">
        <v>163.77143356265151</v>
      </c>
      <c r="B7223">
        <f t="shared" si="112"/>
        <v>5.8806364698365352E-8</v>
      </c>
    </row>
    <row r="7224" spans="1:2">
      <c r="A7224">
        <v>230.39031975684338</v>
      </c>
      <c r="B7224">
        <f t="shared" si="112"/>
        <v>7.2392252606818738E-63</v>
      </c>
    </row>
    <row r="7225" spans="1:2">
      <c r="A7225">
        <v>180.87202352005988</v>
      </c>
      <c r="B7225">
        <f t="shared" si="112"/>
        <v>0.12747988949292147</v>
      </c>
    </row>
    <row r="7226" spans="1:2">
      <c r="A7226">
        <v>276.87531928648241</v>
      </c>
      <c r="B7226">
        <f t="shared" si="112"/>
        <v>4.9162475938220389E-228</v>
      </c>
    </row>
    <row r="7227" spans="1:2">
      <c r="A7227">
        <v>212.37236569475499</v>
      </c>
      <c r="B7227">
        <f t="shared" si="112"/>
        <v>6.9011479172181953E-27</v>
      </c>
    </row>
    <row r="7228" spans="1:2">
      <c r="A7228">
        <v>215.70704393496271</v>
      </c>
      <c r="B7228">
        <f t="shared" si="112"/>
        <v>2.2984349973915999E-32</v>
      </c>
    </row>
    <row r="7229" spans="1:2">
      <c r="A7229">
        <v>232.85181487124646</v>
      </c>
      <c r="B7229">
        <f t="shared" si="112"/>
        <v>5.3478299523688514E-69</v>
      </c>
    </row>
    <row r="7230" spans="1:2">
      <c r="A7230">
        <v>150.00760913579143</v>
      </c>
      <c r="B7230">
        <f t="shared" si="112"/>
        <v>2.6307445009877294E-23</v>
      </c>
    </row>
    <row r="7231" spans="1:2">
      <c r="A7231">
        <v>239.68409595880075</v>
      </c>
      <c r="B7231">
        <f t="shared" si="112"/>
        <v>1.5035590881758951E-87</v>
      </c>
    </row>
    <row r="7232" spans="1:2">
      <c r="A7232">
        <v>254.18902441713726</v>
      </c>
      <c r="B7232">
        <f t="shared" si="112"/>
        <v>2.1179394133718679E-134</v>
      </c>
    </row>
    <row r="7233" spans="1:2">
      <c r="A7233">
        <v>138.76940602101968</v>
      </c>
      <c r="B7233">
        <f t="shared" si="112"/>
        <v>1.2823526837769868E-42</v>
      </c>
    </row>
    <row r="7234" spans="1:2">
      <c r="A7234">
        <v>199.49784291355172</v>
      </c>
      <c r="B7234">
        <f t="shared" ref="B7234:B7297" si="113">_xlfn.NORM.DIST(A7234,180,3,FALSE)</f>
        <v>8.9402059860493595E-11</v>
      </c>
    </row>
    <row r="7235" spans="1:2">
      <c r="A7235">
        <v>149.28100017612451</v>
      </c>
      <c r="B7235">
        <f t="shared" si="113"/>
        <v>2.2684693046629879E-24</v>
      </c>
    </row>
    <row r="7236" spans="1:2">
      <c r="A7236">
        <v>201.60948497476056</v>
      </c>
      <c r="B7236">
        <f t="shared" si="113"/>
        <v>7.1942813219034868E-13</v>
      </c>
    </row>
    <row r="7237" spans="1:2">
      <c r="A7237">
        <v>251.37048669392243</v>
      </c>
      <c r="B7237">
        <f t="shared" si="113"/>
        <v>1.6771420992083813E-124</v>
      </c>
    </row>
    <row r="7238" spans="1:2">
      <c r="A7238">
        <v>208.634724458243</v>
      </c>
      <c r="B7238">
        <f t="shared" si="113"/>
        <v>2.1904353385683421E-21</v>
      </c>
    </row>
    <row r="7239" spans="1:2">
      <c r="A7239">
        <v>197.9702362856915</v>
      </c>
      <c r="B7239">
        <f t="shared" si="113"/>
        <v>2.1494096611082248E-9</v>
      </c>
    </row>
    <row r="7240" spans="1:2">
      <c r="A7240">
        <v>179.94341123965569</v>
      </c>
      <c r="B7240">
        <f t="shared" si="113"/>
        <v>0.13295710431225782</v>
      </c>
    </row>
    <row r="7241" spans="1:2">
      <c r="A7241">
        <v>230.97209395898972</v>
      </c>
      <c r="B7241">
        <f t="shared" si="113"/>
        <v>2.734602530916493E-64</v>
      </c>
    </row>
    <row r="7242" spans="1:2">
      <c r="A7242">
        <v>77.871202847454697</v>
      </c>
      <c r="B7242">
        <f t="shared" si="113"/>
        <v>2.9324992583399018E-253</v>
      </c>
    </row>
    <row r="7243" spans="1:2">
      <c r="A7243">
        <v>166.54358705607592</v>
      </c>
      <c r="B7243">
        <f t="shared" si="113"/>
        <v>5.6872951953123589E-6</v>
      </c>
    </row>
    <row r="7244" spans="1:2">
      <c r="A7244">
        <v>168.83334455967997</v>
      </c>
      <c r="B7244">
        <f t="shared" si="113"/>
        <v>1.3038668420259234E-4</v>
      </c>
    </row>
    <row r="7245" spans="1:2">
      <c r="A7245">
        <v>219.15478373528458</v>
      </c>
      <c r="B7245">
        <f t="shared" si="113"/>
        <v>1.3615478697399211E-38</v>
      </c>
    </row>
    <row r="7246" spans="1:2">
      <c r="A7246">
        <v>172.46830270749342</v>
      </c>
      <c r="B7246">
        <f t="shared" si="113"/>
        <v>5.690136452745056E-3</v>
      </c>
    </row>
    <row r="7247" spans="1:2">
      <c r="A7247">
        <v>198.79871661003563</v>
      </c>
      <c r="B7247">
        <f t="shared" si="113"/>
        <v>3.9567592541074477E-10</v>
      </c>
    </row>
    <row r="7248" spans="1:2">
      <c r="A7248">
        <v>188.511274245393</v>
      </c>
      <c r="B7248">
        <f t="shared" si="113"/>
        <v>2.3765755528271457E-3</v>
      </c>
    </row>
    <row r="7249" spans="1:2">
      <c r="A7249">
        <v>167.84814351893147</v>
      </c>
      <c r="B7249">
        <f t="shared" si="113"/>
        <v>3.6386698978168375E-5</v>
      </c>
    </row>
    <row r="7250" spans="1:2">
      <c r="A7250">
        <v>280.63708032248542</v>
      </c>
      <c r="B7250">
        <f t="shared" si="113"/>
        <v>5.8217903903357078E-246</v>
      </c>
    </row>
    <row r="7251" spans="1:2">
      <c r="A7251">
        <v>217.85776470976998</v>
      </c>
      <c r="B7251">
        <f t="shared" si="113"/>
        <v>3.4998334065334136E-36</v>
      </c>
    </row>
    <row r="7252" spans="1:2">
      <c r="A7252">
        <v>99.427114036807325</v>
      </c>
      <c r="B7252">
        <f t="shared" si="113"/>
        <v>3.0795559127812825E-158</v>
      </c>
    </row>
    <row r="7253" spans="1:2">
      <c r="A7253">
        <v>120.66274211945711</v>
      </c>
      <c r="B7253">
        <f t="shared" si="113"/>
        <v>1.48980682738356E-86</v>
      </c>
    </row>
    <row r="7254" spans="1:2">
      <c r="A7254">
        <v>230.65807272330858</v>
      </c>
      <c r="B7254">
        <f t="shared" si="113"/>
        <v>1.6102713436034941E-63</v>
      </c>
    </row>
    <row r="7255" spans="1:2">
      <c r="A7255">
        <v>166.91889345536765</v>
      </c>
      <c r="B7255">
        <f t="shared" si="113"/>
        <v>9.890270438165338E-6</v>
      </c>
    </row>
    <row r="7256" spans="1:2">
      <c r="A7256">
        <v>212.18172651031637</v>
      </c>
      <c r="B7256">
        <f t="shared" si="113"/>
        <v>1.3672471078362417E-26</v>
      </c>
    </row>
    <row r="7257" spans="1:2">
      <c r="A7257">
        <v>212.39149918954354</v>
      </c>
      <c r="B7257">
        <f t="shared" si="113"/>
        <v>6.4420421375583985E-27</v>
      </c>
    </row>
    <row r="7258" spans="1:2">
      <c r="A7258">
        <v>80.901948421960697</v>
      </c>
      <c r="B7258">
        <f t="shared" si="113"/>
        <v>1.5198320494142721E-238</v>
      </c>
    </row>
    <row r="7259" spans="1:2">
      <c r="A7259">
        <v>220.62226480527897</v>
      </c>
      <c r="B7259">
        <f t="shared" si="113"/>
        <v>2.0389110876085078E-41</v>
      </c>
    </row>
    <row r="7260" spans="1:2">
      <c r="A7260">
        <v>193.73941472593287</v>
      </c>
      <c r="B7260">
        <f t="shared" si="113"/>
        <v>3.7085955072532703E-6</v>
      </c>
    </row>
    <row r="7261" spans="1:2">
      <c r="A7261">
        <v>165.76230268554355</v>
      </c>
      <c r="B7261">
        <f t="shared" si="113"/>
        <v>1.7094652110618271E-6</v>
      </c>
    </row>
    <row r="7262" spans="1:2">
      <c r="A7262">
        <v>131.35361132270191</v>
      </c>
      <c r="B7262">
        <f t="shared" si="113"/>
        <v>1.063713580956757E-58</v>
      </c>
    </row>
    <row r="7263" spans="1:2">
      <c r="A7263">
        <v>163.09283228081767</v>
      </c>
      <c r="B7263">
        <f t="shared" si="113"/>
        <v>1.6861460177103008E-8</v>
      </c>
    </row>
    <row r="7264" spans="1:2">
      <c r="A7264">
        <v>231.69070163901779</v>
      </c>
      <c r="B7264">
        <f t="shared" si="113"/>
        <v>4.5384499889146909E-66</v>
      </c>
    </row>
    <row r="7265" spans="1:2">
      <c r="A7265">
        <v>194.6519084864849</v>
      </c>
      <c r="B7265">
        <f t="shared" si="113"/>
        <v>8.7930867189807822E-7</v>
      </c>
    </row>
    <row r="7266" spans="1:2">
      <c r="A7266">
        <v>291.53273590025492</v>
      </c>
      <c r="B7266">
        <f t="shared" si="113"/>
        <v>9.7471091180144261E-302</v>
      </c>
    </row>
    <row r="7267" spans="1:2">
      <c r="A7267">
        <v>189.48215415519371</v>
      </c>
      <c r="B7267">
        <f t="shared" si="113"/>
        <v>9.0044621492646839E-4</v>
      </c>
    </row>
    <row r="7268" spans="1:2">
      <c r="A7268">
        <v>277.96349331736565</v>
      </c>
      <c r="B7268">
        <f t="shared" si="113"/>
        <v>3.7684488082793947E-233</v>
      </c>
    </row>
    <row r="7269" spans="1:2">
      <c r="A7269">
        <v>260.99683782347711</v>
      </c>
      <c r="B7269">
        <f t="shared" si="113"/>
        <v>6.851880158873469E-160</v>
      </c>
    </row>
    <row r="7270" spans="1:2">
      <c r="A7270">
        <v>97.839381851081271</v>
      </c>
      <c r="B7270">
        <f t="shared" si="113"/>
        <v>1.7967973669155294E-164</v>
      </c>
    </row>
    <row r="7271" spans="1:2">
      <c r="A7271">
        <v>189.42260840020026</v>
      </c>
      <c r="B7271">
        <f t="shared" si="113"/>
        <v>9.5855719547488364E-4</v>
      </c>
    </row>
    <row r="7272" spans="1:2">
      <c r="A7272">
        <v>138.70991824631346</v>
      </c>
      <c r="B7272">
        <f t="shared" si="113"/>
        <v>9.7626207762027315E-43</v>
      </c>
    </row>
    <row r="7273" spans="1:2">
      <c r="A7273">
        <v>303.36720828898251</v>
      </c>
      <c r="B7273">
        <f t="shared" si="113"/>
        <v>0</v>
      </c>
    </row>
    <row r="7274" spans="1:2">
      <c r="A7274">
        <v>145.04182945500361</v>
      </c>
      <c r="B7274">
        <f t="shared" si="113"/>
        <v>4.347514934528845E-31</v>
      </c>
    </row>
    <row r="7275" spans="1:2">
      <c r="A7275">
        <v>126.36104474921012</v>
      </c>
      <c r="B7275">
        <f t="shared" si="113"/>
        <v>5.0785075312200909E-71</v>
      </c>
    </row>
    <row r="7276" spans="1:2">
      <c r="A7276">
        <v>184.56096131529193</v>
      </c>
      <c r="B7276">
        <f t="shared" si="113"/>
        <v>4.1867812740000253E-2</v>
      </c>
    </row>
    <row r="7277" spans="1:2">
      <c r="A7277">
        <v>162.85766423578025</v>
      </c>
      <c r="B7277">
        <f t="shared" si="113"/>
        <v>1.0806820795188354E-8</v>
      </c>
    </row>
    <row r="7278" spans="1:2">
      <c r="A7278">
        <v>188.74876150191994</v>
      </c>
      <c r="B7278">
        <f t="shared" si="113"/>
        <v>1.8925710433191276E-3</v>
      </c>
    </row>
    <row r="7279" spans="1:2">
      <c r="A7279">
        <v>150.07254705749801</v>
      </c>
      <c r="B7279">
        <f t="shared" si="113"/>
        <v>3.2655801968869171E-23</v>
      </c>
    </row>
    <row r="7280" spans="1:2">
      <c r="A7280">
        <v>180.82517544797156</v>
      </c>
      <c r="B7280">
        <f t="shared" si="113"/>
        <v>0.12804424556524607</v>
      </c>
    </row>
    <row r="7281" spans="1:2">
      <c r="A7281">
        <v>164.29180664061278</v>
      </c>
      <c r="B7281">
        <f t="shared" si="113"/>
        <v>1.4804696232129066E-7</v>
      </c>
    </row>
    <row r="7282" spans="1:2">
      <c r="A7282">
        <v>205.38005901442375</v>
      </c>
      <c r="B7282">
        <f t="shared" si="113"/>
        <v>3.820683518503382E-17</v>
      </c>
    </row>
    <row r="7283" spans="1:2">
      <c r="A7283">
        <v>203.30320512555772</v>
      </c>
      <c r="B7283">
        <f t="shared" si="113"/>
        <v>1.0510468209244902E-14</v>
      </c>
    </row>
    <row r="7284" spans="1:2">
      <c r="A7284">
        <v>158.03579162791721</v>
      </c>
      <c r="B7284">
        <f t="shared" si="113"/>
        <v>3.048305843837883E-13</v>
      </c>
    </row>
    <row r="7285" spans="1:2">
      <c r="A7285">
        <v>244.50538876379142</v>
      </c>
      <c r="B7285">
        <f t="shared" si="113"/>
        <v>5.3790273959891867E-102</v>
      </c>
    </row>
    <row r="7286" spans="1:2">
      <c r="A7286">
        <v>276.47548722568899</v>
      </c>
      <c r="B7286">
        <f t="shared" si="113"/>
        <v>3.6047629187071215E-226</v>
      </c>
    </row>
    <row r="7287" spans="1:2">
      <c r="A7287">
        <v>231.51502136868658</v>
      </c>
      <c r="B7287">
        <f t="shared" si="113"/>
        <v>1.2427042541941244E-65</v>
      </c>
    </row>
    <row r="7288" spans="1:2">
      <c r="A7288">
        <v>149.90086742698622</v>
      </c>
      <c r="B7288">
        <f t="shared" si="113"/>
        <v>1.8421225151840972E-23</v>
      </c>
    </row>
    <row r="7289" spans="1:2">
      <c r="A7289">
        <v>154.87134351104032</v>
      </c>
      <c r="B7289">
        <f t="shared" si="113"/>
        <v>7.7359231026574887E-17</v>
      </c>
    </row>
    <row r="7290" spans="1:2">
      <c r="A7290">
        <v>141.4345279042027</v>
      </c>
      <c r="B7290">
        <f t="shared" si="113"/>
        <v>1.7342276851157179E-37</v>
      </c>
    </row>
    <row r="7291" spans="1:2">
      <c r="A7291">
        <v>240.85263066779589</v>
      </c>
      <c r="B7291">
        <f t="shared" si="113"/>
        <v>6.008051361627044E-91</v>
      </c>
    </row>
    <row r="7292" spans="1:2">
      <c r="A7292">
        <v>239.71505743218586</v>
      </c>
      <c r="B7292">
        <f t="shared" si="113"/>
        <v>1.2244095231553533E-87</v>
      </c>
    </row>
    <row r="7293" spans="1:2">
      <c r="A7293">
        <v>270.70412943401607</v>
      </c>
      <c r="B7293">
        <f t="shared" si="113"/>
        <v>4.181328792685502E-200</v>
      </c>
    </row>
    <row r="7294" spans="1:2">
      <c r="A7294">
        <v>93.836654741317034</v>
      </c>
      <c r="B7294">
        <f t="shared" si="113"/>
        <v>9.9654599772563383E-181</v>
      </c>
    </row>
    <row r="7295" spans="1:2">
      <c r="A7295">
        <v>202.45321411464829</v>
      </c>
      <c r="B7295">
        <f t="shared" si="113"/>
        <v>9.1201256992908342E-14</v>
      </c>
    </row>
    <row r="7296" spans="1:2">
      <c r="A7296">
        <v>98.961880212009419</v>
      </c>
      <c r="B7296">
        <f t="shared" si="113"/>
        <v>4.7251780201980975E-160</v>
      </c>
    </row>
    <row r="7297" spans="1:2">
      <c r="A7297">
        <v>277.9143260337878</v>
      </c>
      <c r="B7297">
        <f t="shared" si="113"/>
        <v>6.4347102290204379E-233</v>
      </c>
    </row>
    <row r="7298" spans="1:2">
      <c r="A7298">
        <v>259.72776529641123</v>
      </c>
      <c r="B7298">
        <f t="shared" ref="B7298:B7361" si="114">_xlfn.NORM.DIST(A7298,180,3,FALSE)</f>
        <v>5.7163457709243373E-155</v>
      </c>
    </row>
    <row r="7299" spans="1:2">
      <c r="A7299">
        <v>187.57900920689281</v>
      </c>
      <c r="B7299">
        <f t="shared" si="114"/>
        <v>5.4685672221091788E-3</v>
      </c>
    </row>
    <row r="7300" spans="1:2">
      <c r="A7300">
        <v>193.31511498392501</v>
      </c>
      <c r="B7300">
        <f t="shared" si="114"/>
        <v>7.0173681065208313E-6</v>
      </c>
    </row>
    <row r="7301" spans="1:2">
      <c r="A7301">
        <v>237.96173354610801</v>
      </c>
      <c r="B7301">
        <f t="shared" si="114"/>
        <v>1.1642331148515663E-82</v>
      </c>
    </row>
    <row r="7302" spans="1:2">
      <c r="A7302">
        <v>107.08039599165204</v>
      </c>
      <c r="B7302">
        <f t="shared" si="114"/>
        <v>6.7848857109991494E-130</v>
      </c>
    </row>
    <row r="7303" spans="1:2">
      <c r="A7303">
        <v>151.07711351418402</v>
      </c>
      <c r="B7303">
        <f t="shared" si="114"/>
        <v>8.716741788853056E-22</v>
      </c>
    </row>
    <row r="7304" spans="1:2">
      <c r="A7304">
        <v>120.66274211945711</v>
      </c>
      <c r="B7304">
        <f t="shared" si="114"/>
        <v>1.48980682738356E-86</v>
      </c>
    </row>
    <row r="7305" spans="1:2">
      <c r="A7305">
        <v>256.20163614774356</v>
      </c>
      <c r="B7305">
        <f t="shared" si="114"/>
        <v>1.0545292132895922E-141</v>
      </c>
    </row>
    <row r="7306" spans="1:2">
      <c r="A7306">
        <v>245.84728453162825</v>
      </c>
      <c r="B7306">
        <f t="shared" si="114"/>
        <v>3.2384240357896396E-106</v>
      </c>
    </row>
    <row r="7307" spans="1:2">
      <c r="A7307">
        <v>138.30799889517948</v>
      </c>
      <c r="B7307">
        <f t="shared" si="114"/>
        <v>1.5306097263340016E-43</v>
      </c>
    </row>
    <row r="7308" spans="1:2">
      <c r="A7308">
        <v>250.92658961482812</v>
      </c>
      <c r="B7308">
        <f t="shared" si="114"/>
        <v>5.6051568448634445E-123</v>
      </c>
    </row>
    <row r="7309" spans="1:2">
      <c r="A7309">
        <v>194.24987317477644</v>
      </c>
      <c r="B7309">
        <f t="shared" si="114"/>
        <v>1.676839114595141E-6</v>
      </c>
    </row>
    <row r="7310" spans="1:2">
      <c r="A7310">
        <v>172.85462536136038</v>
      </c>
      <c r="B7310">
        <f t="shared" si="114"/>
        <v>7.796999438425308E-3</v>
      </c>
    </row>
    <row r="7311" spans="1:2">
      <c r="A7311">
        <v>186.43685552859097</v>
      </c>
      <c r="B7311">
        <f t="shared" si="114"/>
        <v>1.3307996070594833E-2</v>
      </c>
    </row>
    <row r="7312" spans="1:2">
      <c r="A7312">
        <v>240.52794105926296</v>
      </c>
      <c r="B7312">
        <f t="shared" si="114"/>
        <v>5.3656415175555121E-90</v>
      </c>
    </row>
    <row r="7313" spans="1:2">
      <c r="A7313">
        <v>57.065092732664198</v>
      </c>
      <c r="B7313">
        <f t="shared" si="114"/>
        <v>0</v>
      </c>
    </row>
    <row r="7314" spans="1:2">
      <c r="A7314">
        <v>186.37000425740553</v>
      </c>
      <c r="B7314">
        <f t="shared" si="114"/>
        <v>1.3956274911688047E-2</v>
      </c>
    </row>
    <row r="7315" spans="1:2">
      <c r="A7315">
        <v>225.66701363728498</v>
      </c>
      <c r="B7315">
        <f t="shared" si="114"/>
        <v>6.4050629345822853E-52</v>
      </c>
    </row>
    <row r="7316" spans="1:2">
      <c r="A7316">
        <v>248.73516667837976</v>
      </c>
      <c r="B7316">
        <f t="shared" si="114"/>
        <v>1.3582908600363959E-115</v>
      </c>
    </row>
    <row r="7317" spans="1:2">
      <c r="A7317">
        <v>216.25252247729804</v>
      </c>
      <c r="B7317">
        <f t="shared" si="114"/>
        <v>2.5963969441203463E-33</v>
      </c>
    </row>
    <row r="7318" spans="1:2">
      <c r="A7318">
        <v>232.89854698276031</v>
      </c>
      <c r="B7318">
        <f t="shared" si="114"/>
        <v>4.0638823788455998E-69</v>
      </c>
    </row>
    <row r="7319" spans="1:2">
      <c r="A7319">
        <v>300.00899005215615</v>
      </c>
      <c r="B7319">
        <f t="shared" si="114"/>
        <v>0</v>
      </c>
    </row>
    <row r="7320" spans="1:2">
      <c r="A7320">
        <v>237.83545248050359</v>
      </c>
      <c r="B7320">
        <f t="shared" si="114"/>
        <v>2.6233471660914342E-82</v>
      </c>
    </row>
    <row r="7321" spans="1:2">
      <c r="A7321">
        <v>146.05149817696656</v>
      </c>
      <c r="B7321">
        <f t="shared" si="114"/>
        <v>2.0742424122410263E-29</v>
      </c>
    </row>
    <row r="7322" spans="1:2">
      <c r="A7322">
        <v>213.37606244713243</v>
      </c>
      <c r="B7322">
        <f t="shared" si="114"/>
        <v>1.7648740201171199E-28</v>
      </c>
    </row>
    <row r="7323" spans="1:2">
      <c r="A7323">
        <v>214.15815854168613</v>
      </c>
      <c r="B7323">
        <f t="shared" si="114"/>
        <v>9.3830253969831303E-30</v>
      </c>
    </row>
    <row r="7324" spans="1:2">
      <c r="A7324">
        <v>201.20049202858354</v>
      </c>
      <c r="B7324">
        <f t="shared" si="114"/>
        <v>1.9029824976944241E-12</v>
      </c>
    </row>
    <row r="7325" spans="1:2">
      <c r="A7325">
        <v>188.22264837552211</v>
      </c>
      <c r="B7325">
        <f t="shared" si="114"/>
        <v>3.1080179807635023E-3</v>
      </c>
    </row>
    <row r="7326" spans="1:2">
      <c r="A7326">
        <v>129.85064631691785</v>
      </c>
      <c r="B7326">
        <f t="shared" si="114"/>
        <v>2.781121100083651E-62</v>
      </c>
    </row>
    <row r="7327" spans="1:2">
      <c r="A7327">
        <v>146.36737478183932</v>
      </c>
      <c r="B7327">
        <f t="shared" si="114"/>
        <v>6.790719678419391E-29</v>
      </c>
    </row>
    <row r="7328" spans="1:2">
      <c r="A7328">
        <v>164.95736235781806</v>
      </c>
      <c r="B7328">
        <f t="shared" si="114"/>
        <v>4.6153194886288194E-7</v>
      </c>
    </row>
    <row r="7329" spans="1:2">
      <c r="A7329">
        <v>104.88862517348025</v>
      </c>
      <c r="B7329">
        <f t="shared" si="114"/>
        <v>1.0078246874217221E-137</v>
      </c>
    </row>
    <row r="7330" spans="1:2">
      <c r="A7330">
        <v>169.39210058779281</v>
      </c>
      <c r="B7330">
        <f t="shared" si="114"/>
        <v>2.5632093073238075E-4</v>
      </c>
    </row>
    <row r="7331" spans="1:2">
      <c r="A7331">
        <v>217.95551947405329</v>
      </c>
      <c r="B7331">
        <f t="shared" si="114"/>
        <v>2.3186544782875934E-36</v>
      </c>
    </row>
    <row r="7332" spans="1:2">
      <c r="A7332">
        <v>133.01868921160349</v>
      </c>
      <c r="B7332">
        <f t="shared" si="114"/>
        <v>7.388959169309668E-55</v>
      </c>
    </row>
    <row r="7333" spans="1:2">
      <c r="A7333">
        <v>109.70423591032159</v>
      </c>
      <c r="B7333">
        <f t="shared" si="114"/>
        <v>7.9072182449982165E-121</v>
      </c>
    </row>
    <row r="7334" spans="1:2">
      <c r="A7334">
        <v>242.75519581322442</v>
      </c>
      <c r="B7334">
        <f t="shared" si="114"/>
        <v>1.2724167171689223E-96</v>
      </c>
    </row>
    <row r="7335" spans="1:2">
      <c r="A7335">
        <v>206.01790015432925</v>
      </c>
      <c r="B7335">
        <f t="shared" si="114"/>
        <v>6.1823344239697669E-18</v>
      </c>
    </row>
    <row r="7336" spans="1:2">
      <c r="A7336">
        <v>210.62078121729428</v>
      </c>
      <c r="B7336">
        <f t="shared" si="114"/>
        <v>3.170252630942915E-24</v>
      </c>
    </row>
    <row r="7337" spans="1:2">
      <c r="A7337">
        <v>173.86585955107876</v>
      </c>
      <c r="B7337">
        <f t="shared" si="114"/>
        <v>1.6440993889757692E-2</v>
      </c>
    </row>
    <row r="7338" spans="1:2">
      <c r="A7338">
        <v>236.77197805198375</v>
      </c>
      <c r="B7338">
        <f t="shared" si="114"/>
        <v>2.2885581094258186E-79</v>
      </c>
    </row>
    <row r="7339" spans="1:2">
      <c r="A7339">
        <v>135.15421915115439</v>
      </c>
      <c r="B7339">
        <f t="shared" si="114"/>
        <v>3.9807819723324285E-50</v>
      </c>
    </row>
    <row r="7340" spans="1:2">
      <c r="A7340">
        <v>277.69353709998541</v>
      </c>
      <c r="B7340">
        <f t="shared" si="114"/>
        <v>7.0883877256810347E-232</v>
      </c>
    </row>
    <row r="7341" spans="1:2">
      <c r="A7341">
        <v>182.10538019018713</v>
      </c>
      <c r="B7341">
        <f t="shared" si="114"/>
        <v>0.10395389372382025</v>
      </c>
    </row>
    <row r="7342" spans="1:2">
      <c r="A7342">
        <v>150.42402355873492</v>
      </c>
      <c r="B7342">
        <f t="shared" si="114"/>
        <v>1.0436711203203792E-22</v>
      </c>
    </row>
    <row r="7343" spans="1:2">
      <c r="A7343">
        <v>106.53410572529538</v>
      </c>
      <c r="B7343">
        <f t="shared" si="114"/>
        <v>7.9816640796262507E-132</v>
      </c>
    </row>
    <row r="7344" spans="1:2">
      <c r="A7344">
        <v>113.03253631893313</v>
      </c>
      <c r="B7344">
        <f t="shared" si="114"/>
        <v>8.3317750567709683E-110</v>
      </c>
    </row>
    <row r="7345" spans="1:2">
      <c r="A7345">
        <v>159.06297039662604</v>
      </c>
      <c r="B7345">
        <f t="shared" si="114"/>
        <v>3.5260593879159762E-12</v>
      </c>
    </row>
    <row r="7346" spans="1:2">
      <c r="A7346">
        <v>200.84368134092074</v>
      </c>
      <c r="B7346">
        <f t="shared" si="114"/>
        <v>4.3791572747089198E-12</v>
      </c>
    </row>
    <row r="7347" spans="1:2">
      <c r="A7347">
        <v>119.98182162613375</v>
      </c>
      <c r="B7347">
        <f t="shared" si="114"/>
        <v>1.6302442398289234E-88</v>
      </c>
    </row>
    <row r="7348" spans="1:2">
      <c r="A7348">
        <v>144.26802454152494</v>
      </c>
      <c r="B7348">
        <f t="shared" si="114"/>
        <v>2.0818967286903586E-32</v>
      </c>
    </row>
    <row r="7349" spans="1:2">
      <c r="A7349">
        <v>194.40815935893625</v>
      </c>
      <c r="B7349">
        <f t="shared" si="114"/>
        <v>1.303302024834741E-6</v>
      </c>
    </row>
    <row r="7350" spans="1:2">
      <c r="A7350">
        <v>91.204349700710736</v>
      </c>
      <c r="B7350">
        <f t="shared" si="114"/>
        <v>7.7037176874348625E-192</v>
      </c>
    </row>
    <row r="7351" spans="1:2">
      <c r="A7351">
        <v>167.24120587212383</v>
      </c>
      <c r="B7351">
        <f t="shared" si="114"/>
        <v>1.5709208856731536E-5</v>
      </c>
    </row>
    <row r="7352" spans="1:2">
      <c r="A7352">
        <v>109.29860582080437</v>
      </c>
      <c r="B7352">
        <f t="shared" si="114"/>
        <v>3.2969225554060328E-122</v>
      </c>
    </row>
    <row r="7353" spans="1:2">
      <c r="A7353">
        <v>119.66095871655853</v>
      </c>
      <c r="B7353">
        <f t="shared" si="114"/>
        <v>1.9076291275725522E-89</v>
      </c>
    </row>
    <row r="7354" spans="1:2">
      <c r="A7354">
        <v>130.24143345290213</v>
      </c>
      <c r="B7354">
        <f t="shared" si="114"/>
        <v>2.4334489763318631E-61</v>
      </c>
    </row>
    <row r="7355" spans="1:2">
      <c r="A7355">
        <v>241.23599632701371</v>
      </c>
      <c r="B7355">
        <f t="shared" si="114"/>
        <v>4.4612577124156865E-92</v>
      </c>
    </row>
    <row r="7356" spans="1:2">
      <c r="A7356">
        <v>205.68515128587023</v>
      </c>
      <c r="B7356">
        <f t="shared" si="114"/>
        <v>1.6078468909216433E-17</v>
      </c>
    </row>
    <row r="7357" spans="1:2">
      <c r="A7357">
        <v>141.26812447982957</v>
      </c>
      <c r="B7357">
        <f t="shared" si="114"/>
        <v>8.4872202152645593E-38</v>
      </c>
    </row>
    <row r="7358" spans="1:2">
      <c r="A7358">
        <v>204.69345645295107</v>
      </c>
      <c r="B7358">
        <f t="shared" si="114"/>
        <v>2.5802280840851882E-16</v>
      </c>
    </row>
    <row r="7359" spans="1:2">
      <c r="A7359">
        <v>240.26842129358556</v>
      </c>
      <c r="B7359">
        <f t="shared" si="114"/>
        <v>3.0619267869914467E-89</v>
      </c>
    </row>
    <row r="7360" spans="1:2">
      <c r="A7360">
        <v>224.26296300152899</v>
      </c>
      <c r="B7360">
        <f t="shared" si="114"/>
        <v>7.1286697186553466E-49</v>
      </c>
    </row>
    <row r="7361" spans="1:2">
      <c r="A7361">
        <v>140.6773053528741</v>
      </c>
      <c r="B7361">
        <f t="shared" si="114"/>
        <v>6.5478662424040031E-39</v>
      </c>
    </row>
    <row r="7362" spans="1:2">
      <c r="A7362">
        <v>210.38746854144847</v>
      </c>
      <c r="B7362">
        <f t="shared" ref="B7362:B7425" si="115">_xlfn.NORM.DIST(A7362,180,3,FALSE)</f>
        <v>6.9907576831906986E-24</v>
      </c>
    </row>
    <row r="7363" spans="1:2">
      <c r="A7363">
        <v>184.47085994892404</v>
      </c>
      <c r="B7363">
        <f t="shared" si="115"/>
        <v>4.3804095083090439E-2</v>
      </c>
    </row>
    <row r="7364" spans="1:2">
      <c r="A7364">
        <v>283.43683243263513</v>
      </c>
      <c r="B7364">
        <f t="shared" si="115"/>
        <v>9.5427213991255842E-260</v>
      </c>
    </row>
    <row r="7365" spans="1:2">
      <c r="A7365">
        <v>300.76876373612322</v>
      </c>
      <c r="B7365">
        <f t="shared" si="115"/>
        <v>0</v>
      </c>
    </row>
    <row r="7366" spans="1:2">
      <c r="A7366">
        <v>181.59399405674776</v>
      </c>
      <c r="B7366">
        <f t="shared" si="115"/>
        <v>0.11547429535651442</v>
      </c>
    </row>
    <row r="7367" spans="1:2">
      <c r="A7367">
        <v>47.545193410478532</v>
      </c>
      <c r="B7367">
        <f t="shared" si="115"/>
        <v>0</v>
      </c>
    </row>
    <row r="7368" spans="1:2">
      <c r="A7368">
        <v>201.38776835636236</v>
      </c>
      <c r="B7368">
        <f t="shared" si="115"/>
        <v>1.2217984228870031E-12</v>
      </c>
    </row>
    <row r="7369" spans="1:2">
      <c r="A7369">
        <v>238.14077667309903</v>
      </c>
      <c r="B7369">
        <f t="shared" si="115"/>
        <v>3.6685429060331258E-83</v>
      </c>
    </row>
    <row r="7370" spans="1:2">
      <c r="A7370">
        <v>170.80351472002803</v>
      </c>
      <c r="B7370">
        <f t="shared" si="115"/>
        <v>1.2111549076351919E-3</v>
      </c>
    </row>
    <row r="7371" spans="1:2">
      <c r="A7371">
        <v>178.53872282074008</v>
      </c>
      <c r="B7371">
        <f t="shared" si="115"/>
        <v>0.11810510606994121</v>
      </c>
    </row>
    <row r="7372" spans="1:2">
      <c r="A7372">
        <v>217.27946932485793</v>
      </c>
      <c r="B7372">
        <f t="shared" si="115"/>
        <v>3.9122136684972358E-35</v>
      </c>
    </row>
    <row r="7373" spans="1:2">
      <c r="A7373">
        <v>123.02462710038526</v>
      </c>
      <c r="B7373">
        <f t="shared" si="115"/>
        <v>6.3293311009021247E-80</v>
      </c>
    </row>
    <row r="7374" spans="1:2">
      <c r="A7374">
        <v>136.28599435804063</v>
      </c>
      <c r="B7374">
        <f t="shared" si="115"/>
        <v>1.0429399391640579E-47</v>
      </c>
    </row>
    <row r="7375" spans="1:2">
      <c r="A7375">
        <v>214.45165475568501</v>
      </c>
      <c r="B7375">
        <f t="shared" si="115"/>
        <v>3.0654536142591277E-30</v>
      </c>
    </row>
    <row r="7376" spans="1:2">
      <c r="A7376">
        <v>206.75830842235882</v>
      </c>
      <c r="B7376">
        <f t="shared" si="115"/>
        <v>7.0525934204167373E-19</v>
      </c>
    </row>
    <row r="7377" spans="1:2">
      <c r="A7377">
        <v>267.3401131684659</v>
      </c>
      <c r="B7377">
        <f t="shared" si="115"/>
        <v>1.1811685621276316E-185</v>
      </c>
    </row>
    <row r="7378" spans="1:2">
      <c r="A7378">
        <v>183.76245679944986</v>
      </c>
      <c r="B7378">
        <f t="shared" si="115"/>
        <v>6.0567321796388969E-2</v>
      </c>
    </row>
    <row r="7379" spans="1:2">
      <c r="A7379">
        <v>153.99097082961816</v>
      </c>
      <c r="B7379">
        <f t="shared" si="115"/>
        <v>6.3429026648942784E-18</v>
      </c>
    </row>
    <row r="7380" spans="1:2">
      <c r="A7380">
        <v>171.39375404411112</v>
      </c>
      <c r="B7380">
        <f t="shared" si="115"/>
        <v>2.1713412041134222E-3</v>
      </c>
    </row>
    <row r="7381" spans="1:2">
      <c r="A7381">
        <v>163.55377556435997</v>
      </c>
      <c r="B7381">
        <f t="shared" si="115"/>
        <v>3.9612427451038683E-8</v>
      </c>
    </row>
    <row r="7382" spans="1:2">
      <c r="A7382">
        <v>64.372464293846861</v>
      </c>
      <c r="B7382">
        <f t="shared" si="115"/>
        <v>0</v>
      </c>
    </row>
    <row r="7383" spans="1:2">
      <c r="A7383">
        <v>251.15294465620536</v>
      </c>
      <c r="B7383">
        <f t="shared" si="115"/>
        <v>9.3894075316091058E-124</v>
      </c>
    </row>
    <row r="7384" spans="1:2">
      <c r="A7384">
        <v>197.2248996932467</v>
      </c>
      <c r="B7384">
        <f t="shared" si="115"/>
        <v>9.2307373811554533E-9</v>
      </c>
    </row>
    <row r="7385" spans="1:2">
      <c r="A7385">
        <v>311.34900655131787</v>
      </c>
      <c r="B7385">
        <f t="shared" si="115"/>
        <v>0</v>
      </c>
    </row>
    <row r="7386" spans="1:2">
      <c r="A7386">
        <v>177.00004195801739</v>
      </c>
      <c r="B7386">
        <f t="shared" si="115"/>
        <v>8.0658036241032988E-2</v>
      </c>
    </row>
    <row r="7387" spans="1:2">
      <c r="A7387">
        <v>189.99469989437785</v>
      </c>
      <c r="B7387">
        <f t="shared" si="115"/>
        <v>5.1712862060308775E-4</v>
      </c>
    </row>
    <row r="7388" spans="1:2">
      <c r="A7388">
        <v>163.14640606622561</v>
      </c>
      <c r="B7388">
        <f t="shared" si="115"/>
        <v>1.8643795925528853E-8</v>
      </c>
    </row>
    <row r="7389" spans="1:2">
      <c r="A7389">
        <v>27.266008146107197</v>
      </c>
      <c r="B7389">
        <f t="shared" si="115"/>
        <v>0</v>
      </c>
    </row>
    <row r="7390" spans="1:2">
      <c r="A7390">
        <v>204.64521685396903</v>
      </c>
      <c r="B7390">
        <f t="shared" si="115"/>
        <v>2.9449868295889222E-16</v>
      </c>
    </row>
    <row r="7391" spans="1:2">
      <c r="A7391">
        <v>191.34256763180019</v>
      </c>
      <c r="B7391">
        <f t="shared" si="115"/>
        <v>1.0463981855977707E-4</v>
      </c>
    </row>
    <row r="7392" spans="1:2">
      <c r="A7392">
        <v>174.98053057322977</v>
      </c>
      <c r="B7392">
        <f t="shared" si="115"/>
        <v>3.2801628423145789E-2</v>
      </c>
    </row>
    <row r="7393" spans="1:2">
      <c r="A7393">
        <v>148.33557361242129</v>
      </c>
      <c r="B7393">
        <f t="shared" si="115"/>
        <v>8.5648553008493338E-26</v>
      </c>
    </row>
    <row r="7394" spans="1:2">
      <c r="A7394">
        <v>189.80782942860969</v>
      </c>
      <c r="B7394">
        <f t="shared" si="115"/>
        <v>6.3515902281070368E-4</v>
      </c>
    </row>
    <row r="7395" spans="1:2">
      <c r="A7395">
        <v>265.80757821619045</v>
      </c>
      <c r="B7395">
        <f t="shared" si="115"/>
        <v>2.983007359049633E-179</v>
      </c>
    </row>
    <row r="7396" spans="1:2">
      <c r="A7396">
        <v>259.04638096078997</v>
      </c>
      <c r="B7396">
        <f t="shared" si="115"/>
        <v>2.3301201046620815E-152</v>
      </c>
    </row>
    <row r="7397" spans="1:2">
      <c r="A7397">
        <v>88.055324340239167</v>
      </c>
      <c r="B7397">
        <f t="shared" si="115"/>
        <v>1.4269491111380852E-205</v>
      </c>
    </row>
    <row r="7398" spans="1:2">
      <c r="A7398">
        <v>235.9670957045455</v>
      </c>
      <c r="B7398">
        <f t="shared" si="115"/>
        <v>3.5393985275495142E-77</v>
      </c>
    </row>
    <row r="7399" spans="1:2">
      <c r="A7399">
        <v>206.46771122272185</v>
      </c>
      <c r="B7399">
        <f t="shared" si="115"/>
        <v>1.6654686473719697E-18</v>
      </c>
    </row>
    <row r="7400" spans="1:2">
      <c r="A7400">
        <v>211.47065626762924</v>
      </c>
      <c r="B7400">
        <f t="shared" si="115"/>
        <v>1.6900054096525922E-25</v>
      </c>
    </row>
    <row r="7401" spans="1:2">
      <c r="A7401">
        <v>94.781037659849972</v>
      </c>
      <c r="B7401">
        <f t="shared" si="115"/>
        <v>8.0083160540478802E-177</v>
      </c>
    </row>
    <row r="7402" spans="1:2">
      <c r="A7402">
        <v>149.84514837095048</v>
      </c>
      <c r="B7402">
        <f t="shared" si="115"/>
        <v>1.5286760775088416E-23</v>
      </c>
    </row>
    <row r="7403" spans="1:2">
      <c r="A7403">
        <v>150.08646232643514</v>
      </c>
      <c r="B7403">
        <f t="shared" si="115"/>
        <v>3.4201990571456093E-23</v>
      </c>
    </row>
    <row r="7404" spans="1:2">
      <c r="A7404">
        <v>83.030056884745136</v>
      </c>
      <c r="B7404">
        <f t="shared" si="115"/>
        <v>1.774510114896734E-228</v>
      </c>
    </row>
    <row r="7405" spans="1:2">
      <c r="A7405">
        <v>184.08720438827004</v>
      </c>
      <c r="B7405">
        <f t="shared" si="115"/>
        <v>5.2569472694908276E-2</v>
      </c>
    </row>
    <row r="7406" spans="1:2">
      <c r="A7406">
        <v>139.23295841748768</v>
      </c>
      <c r="B7406">
        <f t="shared" si="115"/>
        <v>1.059491563384307E-41</v>
      </c>
    </row>
    <row r="7407" spans="1:2">
      <c r="A7407">
        <v>215.2994425156794</v>
      </c>
      <c r="B7407">
        <f t="shared" si="115"/>
        <v>1.1474606826103362E-31</v>
      </c>
    </row>
    <row r="7408" spans="1:2">
      <c r="A7408">
        <v>168.65343172838038</v>
      </c>
      <c r="B7408">
        <f t="shared" si="115"/>
        <v>1.0411346531484289E-4</v>
      </c>
    </row>
    <row r="7409" spans="1:2">
      <c r="A7409">
        <v>273.24250640929677</v>
      </c>
      <c r="B7409">
        <f t="shared" si="115"/>
        <v>2.2676341210231837E-211</v>
      </c>
    </row>
    <row r="7410" spans="1:2">
      <c r="A7410">
        <v>108.42124811431859</v>
      </c>
      <c r="B7410">
        <f t="shared" si="115"/>
        <v>3.2082075484296343E-125</v>
      </c>
    </row>
    <row r="7411" spans="1:2">
      <c r="A7411">
        <v>236.55501581713906</v>
      </c>
      <c r="B7411">
        <f t="shared" si="115"/>
        <v>8.9701650483724381E-79</v>
      </c>
    </row>
    <row r="7412" spans="1:2">
      <c r="A7412">
        <v>145.38646428234642</v>
      </c>
      <c r="B7412">
        <f t="shared" si="115"/>
        <v>1.6471814018103524E-30</v>
      </c>
    </row>
    <row r="7413" spans="1:2">
      <c r="A7413">
        <v>53.413726163562387</v>
      </c>
      <c r="B7413">
        <f t="shared" si="115"/>
        <v>0</v>
      </c>
    </row>
    <row r="7414" spans="1:2">
      <c r="A7414">
        <v>124.43725881865248</v>
      </c>
      <c r="B7414">
        <f t="shared" si="115"/>
        <v>4.3353120957226314E-76</v>
      </c>
    </row>
    <row r="7415" spans="1:2">
      <c r="A7415">
        <v>201.97278945459402</v>
      </c>
      <c r="B7415">
        <f t="shared" si="115"/>
        <v>2.9851202494615891E-13</v>
      </c>
    </row>
    <row r="7416" spans="1:2">
      <c r="A7416">
        <v>166.66876649622282</v>
      </c>
      <c r="B7416">
        <f t="shared" si="115"/>
        <v>6.8519079055903275E-6</v>
      </c>
    </row>
    <row r="7417" spans="1:2">
      <c r="A7417">
        <v>180.12291820894461</v>
      </c>
      <c r="B7417">
        <f t="shared" si="115"/>
        <v>0.13286918523642652</v>
      </c>
    </row>
    <row r="7418" spans="1:2">
      <c r="A7418">
        <v>106.22449099144433</v>
      </c>
      <c r="B7418">
        <f t="shared" si="115"/>
        <v>6.3411450124490976E-133</v>
      </c>
    </row>
    <row r="7419" spans="1:2">
      <c r="A7419">
        <v>243.11432571237674</v>
      </c>
      <c r="B7419">
        <f t="shared" si="115"/>
        <v>1.0327210142474465E-97</v>
      </c>
    </row>
    <row r="7420" spans="1:2">
      <c r="A7420">
        <v>214.01668664082536</v>
      </c>
      <c r="B7420">
        <f t="shared" si="115"/>
        <v>1.6034230700450422E-29</v>
      </c>
    </row>
    <row r="7421" spans="1:2">
      <c r="A7421">
        <v>294.97444575070404</v>
      </c>
      <c r="B7421">
        <f t="shared" si="115"/>
        <v>0</v>
      </c>
    </row>
    <row r="7422" spans="1:2">
      <c r="A7422">
        <v>124.57119328217232</v>
      </c>
      <c r="B7422">
        <f t="shared" si="115"/>
        <v>9.9012390247513912E-76</v>
      </c>
    </row>
    <row r="7423" spans="1:2">
      <c r="A7423">
        <v>205.92460987216327</v>
      </c>
      <c r="B7423">
        <f t="shared" si="115"/>
        <v>8.0922210787060636E-18</v>
      </c>
    </row>
    <row r="7424" spans="1:2">
      <c r="A7424">
        <v>197.72132691257866</v>
      </c>
      <c r="B7424">
        <f t="shared" si="115"/>
        <v>3.5210062606816021E-9</v>
      </c>
    </row>
    <row r="7425" spans="1:2">
      <c r="A7425">
        <v>191.29061729443492</v>
      </c>
      <c r="B7425">
        <f t="shared" si="115"/>
        <v>1.1170332406088404E-4</v>
      </c>
    </row>
    <row r="7426" spans="1:2">
      <c r="A7426">
        <v>113.05109001084929</v>
      </c>
      <c r="B7426">
        <f t="shared" ref="B7426:B7489" si="116">_xlfn.NORM.DIST(A7426,180,3,FALSE)</f>
        <v>9.5650158072580342E-110</v>
      </c>
    </row>
    <row r="7427" spans="1:2">
      <c r="A7427">
        <v>249.66563432797557</v>
      </c>
      <c r="B7427">
        <f t="shared" si="116"/>
        <v>1.061495421850833E-118</v>
      </c>
    </row>
    <row r="7428" spans="1:2">
      <c r="A7428">
        <v>200.01514303628937</v>
      </c>
      <c r="B7428">
        <f t="shared" si="116"/>
        <v>2.8719724185039512E-11</v>
      </c>
    </row>
    <row r="7429" spans="1:2">
      <c r="A7429">
        <v>205.57452489782008</v>
      </c>
      <c r="B7429">
        <f t="shared" si="116"/>
        <v>2.2032495274385663E-17</v>
      </c>
    </row>
    <row r="7430" spans="1:2">
      <c r="A7430">
        <v>218.17712013187702</v>
      </c>
      <c r="B7430">
        <f t="shared" si="116"/>
        <v>9.0819776928145953E-37</v>
      </c>
    </row>
    <row r="7431" spans="1:2">
      <c r="A7431">
        <v>185.12928409079905</v>
      </c>
      <c r="B7431">
        <f t="shared" si="116"/>
        <v>3.0832289366097769E-2</v>
      </c>
    </row>
    <row r="7432" spans="1:2">
      <c r="A7432">
        <v>241.95611149450997</v>
      </c>
      <c r="B7432">
        <f t="shared" si="116"/>
        <v>3.2288576006691765E-94</v>
      </c>
    </row>
    <row r="7433" spans="1:2">
      <c r="A7433">
        <v>161.68066440484836</v>
      </c>
      <c r="B7433">
        <f t="shared" si="116"/>
        <v>1.0633013344061301E-9</v>
      </c>
    </row>
    <row r="7434" spans="1:2">
      <c r="A7434">
        <v>181.43002580443863</v>
      </c>
      <c r="B7434">
        <f t="shared" si="116"/>
        <v>0.11869946583489277</v>
      </c>
    </row>
    <row r="7435" spans="1:2">
      <c r="A7435">
        <v>182.11320752896427</v>
      </c>
      <c r="B7435">
        <f t="shared" si="116"/>
        <v>0.10376336906897357</v>
      </c>
    </row>
    <row r="7436" spans="1:2">
      <c r="A7436">
        <v>124.09703049313975</v>
      </c>
      <c r="B7436">
        <f t="shared" si="116"/>
        <v>5.2724827209961261E-77</v>
      </c>
    </row>
    <row r="7437" spans="1:2">
      <c r="A7437">
        <v>227.28628709926852</v>
      </c>
      <c r="B7437">
        <f t="shared" si="116"/>
        <v>1.4960059677225795E-55</v>
      </c>
    </row>
    <row r="7438" spans="1:2">
      <c r="A7438">
        <v>147.19220234808745</v>
      </c>
      <c r="B7438">
        <f t="shared" si="116"/>
        <v>1.4260898278921142E-27</v>
      </c>
    </row>
    <row r="7439" spans="1:2">
      <c r="A7439">
        <v>186.51153413855354</v>
      </c>
      <c r="B7439">
        <f t="shared" si="116"/>
        <v>1.261194817889053E-2</v>
      </c>
    </row>
    <row r="7440" spans="1:2">
      <c r="A7440">
        <v>114.52807984795072</v>
      </c>
      <c r="B7440">
        <f t="shared" si="116"/>
        <v>5.0077004082437927E-105</v>
      </c>
    </row>
    <row r="7441" spans="1:2">
      <c r="A7441">
        <v>64.012522670673206</v>
      </c>
      <c r="B7441">
        <f t="shared" si="116"/>
        <v>0</v>
      </c>
    </row>
    <row r="7442" spans="1:2">
      <c r="A7442">
        <v>197.68822016856575</v>
      </c>
      <c r="B7442">
        <f t="shared" si="116"/>
        <v>3.757952674932607E-9</v>
      </c>
    </row>
    <row r="7443" spans="1:2">
      <c r="A7443">
        <v>108.30621522443835</v>
      </c>
      <c r="B7443">
        <f t="shared" si="116"/>
        <v>1.2841516139347765E-125</v>
      </c>
    </row>
    <row r="7444" spans="1:2">
      <c r="A7444">
        <v>117.17824281702633</v>
      </c>
      <c r="B7444">
        <f t="shared" si="116"/>
        <v>7.9975711541815923E-97</v>
      </c>
    </row>
    <row r="7445" spans="1:2">
      <c r="A7445">
        <v>179.97460463418975</v>
      </c>
      <c r="B7445">
        <f t="shared" si="116"/>
        <v>0.132975995632268</v>
      </c>
    </row>
    <row r="7446" spans="1:2">
      <c r="A7446">
        <v>206.92407406357233</v>
      </c>
      <c r="B7446">
        <f t="shared" si="116"/>
        <v>4.3017567704351962E-19</v>
      </c>
    </row>
    <row r="7447" spans="1:2">
      <c r="A7447">
        <v>96.793881311605219</v>
      </c>
      <c r="B7447">
        <f t="shared" si="116"/>
        <v>1.2108104846361978E-168</v>
      </c>
    </row>
    <row r="7448" spans="1:2">
      <c r="A7448">
        <v>168.44534047748311</v>
      </c>
      <c r="B7448">
        <f t="shared" si="116"/>
        <v>7.9896241319226926E-5</v>
      </c>
    </row>
    <row r="7449" spans="1:2">
      <c r="A7449">
        <v>220.42432010464836</v>
      </c>
      <c r="B7449">
        <f t="shared" si="116"/>
        <v>4.9712898245953286E-41</v>
      </c>
    </row>
    <row r="7450" spans="1:2">
      <c r="A7450">
        <v>215.71701654436765</v>
      </c>
      <c r="B7450">
        <f t="shared" si="116"/>
        <v>2.2092588731930523E-32</v>
      </c>
    </row>
    <row r="7451" spans="1:2">
      <c r="A7451">
        <v>203.15170263500477</v>
      </c>
      <c r="B7451">
        <f t="shared" si="116"/>
        <v>1.553932074943172E-14</v>
      </c>
    </row>
    <row r="7452" spans="1:2">
      <c r="A7452">
        <v>184.23986648456776</v>
      </c>
      <c r="B7452">
        <f t="shared" si="116"/>
        <v>4.8984885981200398E-2</v>
      </c>
    </row>
    <row r="7453" spans="1:2">
      <c r="A7453">
        <v>154.07979662966682</v>
      </c>
      <c r="B7453">
        <f t="shared" si="116"/>
        <v>8.1955812998898163E-18</v>
      </c>
    </row>
    <row r="7454" spans="1:2">
      <c r="A7454">
        <v>254.51649707945762</v>
      </c>
      <c r="B7454">
        <f t="shared" si="116"/>
        <v>1.4157228273614724E-135</v>
      </c>
    </row>
    <row r="7455" spans="1:2">
      <c r="A7455">
        <v>223.16446847951738</v>
      </c>
      <c r="B7455">
        <f t="shared" si="116"/>
        <v>1.4797077704706148E-46</v>
      </c>
    </row>
    <row r="7456" spans="1:2">
      <c r="A7456">
        <v>219.38577719964087</v>
      </c>
      <c r="B7456">
        <f t="shared" si="116"/>
        <v>4.9693974920590386E-39</v>
      </c>
    </row>
    <row r="7457" spans="1:2">
      <c r="A7457">
        <v>111.17763096961426</v>
      </c>
      <c r="B7457">
        <f t="shared" si="116"/>
        <v>6.9755031964034563E-116</v>
      </c>
    </row>
    <row r="7458" spans="1:2">
      <c r="A7458">
        <v>224.24591679708101</v>
      </c>
      <c r="B7458">
        <f t="shared" si="116"/>
        <v>7.7519432685869061E-49</v>
      </c>
    </row>
    <row r="7459" spans="1:2">
      <c r="A7459">
        <v>109.35960108297877</v>
      </c>
      <c r="B7459">
        <f t="shared" si="116"/>
        <v>5.3225041826532632E-122</v>
      </c>
    </row>
    <row r="7460" spans="1:2">
      <c r="A7460">
        <v>162.62632288970053</v>
      </c>
      <c r="B7460">
        <f t="shared" si="116"/>
        <v>6.9349055962518712E-9</v>
      </c>
    </row>
    <row r="7461" spans="1:2">
      <c r="A7461">
        <v>175.50560005445732</v>
      </c>
      <c r="B7461">
        <f t="shared" si="116"/>
        <v>4.3293510122686438E-2</v>
      </c>
    </row>
    <row r="7462" spans="1:2">
      <c r="A7462">
        <v>279.64492164726835</v>
      </c>
      <c r="B7462">
        <f t="shared" si="116"/>
        <v>3.6262954307605695E-241</v>
      </c>
    </row>
    <row r="7463" spans="1:2">
      <c r="A7463">
        <v>189.8634905043582</v>
      </c>
      <c r="B7463">
        <f t="shared" si="116"/>
        <v>5.9767440288804072E-4</v>
      </c>
    </row>
    <row r="7464" spans="1:2">
      <c r="A7464">
        <v>144.51188962964807</v>
      </c>
      <c r="B7464">
        <f t="shared" si="116"/>
        <v>5.4639577791512407E-32</v>
      </c>
    </row>
    <row r="7465" spans="1:2">
      <c r="A7465">
        <v>210.5180401483085</v>
      </c>
      <c r="B7465">
        <f t="shared" si="116"/>
        <v>4.4941732116381386E-24</v>
      </c>
    </row>
    <row r="7466" spans="1:2">
      <c r="A7466">
        <v>197.55979383233353</v>
      </c>
      <c r="B7466">
        <f t="shared" si="116"/>
        <v>4.8324892770865084E-9</v>
      </c>
    </row>
    <row r="7467" spans="1:2">
      <c r="A7467">
        <v>259.03339337644866</v>
      </c>
      <c r="B7467">
        <f t="shared" si="116"/>
        <v>2.6116429402184399E-152</v>
      </c>
    </row>
    <row r="7468" spans="1:2">
      <c r="A7468">
        <v>122.20907638009521</v>
      </c>
      <c r="B7468">
        <f t="shared" si="116"/>
        <v>3.4920555116477748E-82</v>
      </c>
    </row>
    <row r="7469" spans="1:2">
      <c r="A7469">
        <v>125.65032238824642</v>
      </c>
      <c r="B7469">
        <f t="shared" si="116"/>
        <v>7.1442102409256282E-73</v>
      </c>
    </row>
    <row r="7470" spans="1:2">
      <c r="A7470">
        <v>132.48538652958814</v>
      </c>
      <c r="B7470">
        <f t="shared" si="116"/>
        <v>4.4944965080445672E-56</v>
      </c>
    </row>
    <row r="7471" spans="1:2">
      <c r="A7471">
        <v>239.28356813456048</v>
      </c>
      <c r="B7471">
        <f t="shared" si="116"/>
        <v>2.1222234904983117E-86</v>
      </c>
    </row>
    <row r="7472" spans="1:2">
      <c r="A7472">
        <v>220.89071353519103</v>
      </c>
      <c r="B7472">
        <f t="shared" si="116"/>
        <v>6.0456029783639608E-42</v>
      </c>
    </row>
    <row r="7473" spans="1:2">
      <c r="A7473">
        <v>148.03697513314546</v>
      </c>
      <c r="B7473">
        <f t="shared" si="116"/>
        <v>2.9807170542284982E-26</v>
      </c>
    </row>
    <row r="7474" spans="1:2">
      <c r="A7474">
        <v>253.86456672975328</v>
      </c>
      <c r="B7474">
        <f t="shared" si="116"/>
        <v>3.0544140041255001E-133</v>
      </c>
    </row>
    <row r="7475" spans="1:2">
      <c r="A7475">
        <v>44.066376176197082</v>
      </c>
      <c r="B7475">
        <f t="shared" si="116"/>
        <v>0</v>
      </c>
    </row>
    <row r="7476" spans="1:2">
      <c r="A7476">
        <v>111.74560586339794</v>
      </c>
      <c r="B7476">
        <f t="shared" si="116"/>
        <v>5.2728789525219652E-114</v>
      </c>
    </row>
    <row r="7477" spans="1:2">
      <c r="A7477">
        <v>238.4255758440122</v>
      </c>
      <c r="B7477">
        <f t="shared" si="116"/>
        <v>5.801092627289897E-84</v>
      </c>
    </row>
    <row r="7478" spans="1:2">
      <c r="A7478">
        <v>242.316632920556</v>
      </c>
      <c r="B7478">
        <f t="shared" si="116"/>
        <v>2.6795762018409161E-95</v>
      </c>
    </row>
    <row r="7479" spans="1:2">
      <c r="A7479">
        <v>215.91675863390265</v>
      </c>
      <c r="B7479">
        <f t="shared" si="116"/>
        <v>9.9775519029787203E-33</v>
      </c>
    </row>
    <row r="7480" spans="1:2">
      <c r="A7480">
        <v>235.63347713177791</v>
      </c>
      <c r="B7480">
        <f t="shared" si="116"/>
        <v>2.8005546323864954E-76</v>
      </c>
    </row>
    <row r="7481" spans="1:2">
      <c r="A7481">
        <v>183.96979430661304</v>
      </c>
      <c r="B7481">
        <f t="shared" si="116"/>
        <v>5.5406096500922826E-2</v>
      </c>
    </row>
    <row r="7482" spans="1:2">
      <c r="A7482">
        <v>212.20549842808396</v>
      </c>
      <c r="B7482">
        <f t="shared" si="116"/>
        <v>1.2557908586201985E-26</v>
      </c>
    </row>
    <row r="7483" spans="1:2">
      <c r="A7483">
        <v>187.04292347109003</v>
      </c>
      <c r="B7483">
        <f t="shared" si="116"/>
        <v>8.4527764048095404E-3</v>
      </c>
    </row>
    <row r="7484" spans="1:2">
      <c r="A7484">
        <v>112.42722212016815</v>
      </c>
      <c r="B7484">
        <f t="shared" si="116"/>
        <v>9.0326992051924216E-112</v>
      </c>
    </row>
    <row r="7485" spans="1:2">
      <c r="A7485">
        <v>116.94435033830814</v>
      </c>
      <c r="B7485">
        <f t="shared" si="116"/>
        <v>1.5581255332727731E-97</v>
      </c>
    </row>
    <row r="7486" spans="1:2">
      <c r="A7486">
        <v>231.3851455252734</v>
      </c>
      <c r="B7486">
        <f t="shared" si="116"/>
        <v>2.6110383153850009E-65</v>
      </c>
    </row>
    <row r="7487" spans="1:2">
      <c r="A7487">
        <v>221.28463160668616</v>
      </c>
      <c r="B7487">
        <f t="shared" si="116"/>
        <v>1.0009787347595979E-42</v>
      </c>
    </row>
    <row r="7488" spans="1:2">
      <c r="A7488">
        <v>179.60793729769648</v>
      </c>
      <c r="B7488">
        <f t="shared" si="116"/>
        <v>0.1318499900016942</v>
      </c>
    </row>
    <row r="7489" spans="1:2">
      <c r="A7489">
        <v>138.70991824631346</v>
      </c>
      <c r="B7489">
        <f t="shared" si="116"/>
        <v>9.7626207762027315E-43</v>
      </c>
    </row>
    <row r="7490" spans="1:2">
      <c r="A7490">
        <v>199.32587338160374</v>
      </c>
      <c r="B7490">
        <f t="shared" ref="B7490:B7553" si="117">_xlfn.NORM.DIST(A7490,180,3,FALSE)</f>
        <v>1.2954912917558236E-10</v>
      </c>
    </row>
    <row r="7491" spans="1:2">
      <c r="A7491">
        <v>248.1399410495942</v>
      </c>
      <c r="B7491">
        <f t="shared" si="117"/>
        <v>1.2551504561519842E-113</v>
      </c>
    </row>
    <row r="7492" spans="1:2">
      <c r="A7492">
        <v>292.18118743272498</v>
      </c>
      <c r="B7492">
        <f t="shared" si="117"/>
        <v>3.0814888863959414E-305</v>
      </c>
    </row>
    <row r="7493" spans="1:2">
      <c r="A7493">
        <v>242.78847649809904</v>
      </c>
      <c r="B7493">
        <f t="shared" si="117"/>
        <v>1.0088357483373941E-96</v>
      </c>
    </row>
    <row r="7494" spans="1:2">
      <c r="A7494">
        <v>117.36946180433733</v>
      </c>
      <c r="B7494">
        <f t="shared" si="117"/>
        <v>3.0321359042927867E-96</v>
      </c>
    </row>
    <row r="7495" spans="1:2">
      <c r="A7495">
        <v>123.84017782067531</v>
      </c>
      <c r="B7495">
        <f t="shared" si="117"/>
        <v>1.0654645890895688E-77</v>
      </c>
    </row>
    <row r="7496" spans="1:2">
      <c r="A7496">
        <v>103.03928593173623</v>
      </c>
      <c r="B7496">
        <f t="shared" si="117"/>
        <v>1.6517592108354069E-144</v>
      </c>
    </row>
    <row r="7497" spans="1:2">
      <c r="A7497">
        <v>191.64673221865087</v>
      </c>
      <c r="B7497">
        <f t="shared" si="117"/>
        <v>7.0955308093308733E-5</v>
      </c>
    </row>
    <row r="7498" spans="1:2">
      <c r="A7498">
        <v>187.44884346204344</v>
      </c>
      <c r="B7498">
        <f t="shared" si="117"/>
        <v>6.0963456445397605E-3</v>
      </c>
    </row>
    <row r="7499" spans="1:2">
      <c r="A7499">
        <v>103.20951605506707</v>
      </c>
      <c r="B7499">
        <f t="shared" si="117"/>
        <v>7.0702879557704865E-144</v>
      </c>
    </row>
    <row r="7500" spans="1:2">
      <c r="A7500">
        <v>206.51682052601245</v>
      </c>
      <c r="B7500">
        <f t="shared" si="117"/>
        <v>1.4413052698573133E-18</v>
      </c>
    </row>
    <row r="7501" spans="1:2">
      <c r="A7501">
        <v>201.2897816709301</v>
      </c>
      <c r="B7501">
        <f t="shared" si="117"/>
        <v>1.5413333785883594E-12</v>
      </c>
    </row>
    <row r="7502" spans="1:2">
      <c r="A7502">
        <v>206.99585365917301</v>
      </c>
      <c r="B7502">
        <f t="shared" si="117"/>
        <v>3.4694775212467889E-19</v>
      </c>
    </row>
    <row r="7503" spans="1:2">
      <c r="A7503">
        <v>215.73696176317753</v>
      </c>
      <c r="B7503">
        <f t="shared" si="117"/>
        <v>2.0410844536951152E-32</v>
      </c>
    </row>
    <row r="7504" spans="1:2">
      <c r="A7504">
        <v>201.1706901609432</v>
      </c>
      <c r="B7504">
        <f t="shared" si="117"/>
        <v>2.0412750425376078E-12</v>
      </c>
    </row>
    <row r="7505" spans="1:2">
      <c r="A7505">
        <v>171.3185536115634</v>
      </c>
      <c r="B7505">
        <f t="shared" si="117"/>
        <v>2.0200464187006477E-3</v>
      </c>
    </row>
    <row r="7506" spans="1:2">
      <c r="A7506">
        <v>111.32281360885827</v>
      </c>
      <c r="B7506">
        <f t="shared" si="117"/>
        <v>2.1145665252832845E-115</v>
      </c>
    </row>
    <row r="7507" spans="1:2">
      <c r="A7507">
        <v>177.08602672399138</v>
      </c>
      <c r="B7507">
        <f t="shared" si="117"/>
        <v>8.2969152947481514E-2</v>
      </c>
    </row>
    <row r="7508" spans="1:2">
      <c r="A7508">
        <v>253.6093375053315</v>
      </c>
      <c r="B7508">
        <f t="shared" si="117"/>
        <v>2.4721651452270083E-132</v>
      </c>
    </row>
    <row r="7509" spans="1:2">
      <c r="A7509">
        <v>133.54097563904361</v>
      </c>
      <c r="B7509">
        <f t="shared" si="117"/>
        <v>1.1119033729897654E-53</v>
      </c>
    </row>
    <row r="7510" spans="1:2">
      <c r="A7510">
        <v>222.14053660689387</v>
      </c>
      <c r="B7510">
        <f t="shared" si="117"/>
        <v>1.8950751958280383E-44</v>
      </c>
    </row>
    <row r="7511" spans="1:2">
      <c r="A7511">
        <v>215.78688279048947</v>
      </c>
      <c r="B7511">
        <f t="shared" si="117"/>
        <v>1.673835529527983E-32</v>
      </c>
    </row>
    <row r="7512" spans="1:2">
      <c r="A7512">
        <v>114.25139791725087</v>
      </c>
      <c r="B7512">
        <f t="shared" si="117"/>
        <v>6.6628185463261764E-106</v>
      </c>
    </row>
    <row r="7513" spans="1:2">
      <c r="A7513">
        <v>263.0147837405093</v>
      </c>
      <c r="B7513">
        <f t="shared" si="117"/>
        <v>7.0863577814783152E-168</v>
      </c>
    </row>
    <row r="7514" spans="1:2">
      <c r="A7514">
        <v>195.78594492457341</v>
      </c>
      <c r="B7514">
        <f t="shared" si="117"/>
        <v>1.2921654199932475E-7</v>
      </c>
    </row>
    <row r="7515" spans="1:2">
      <c r="A7515">
        <v>259.7409848019015</v>
      </c>
      <c r="B7515">
        <f t="shared" si="117"/>
        <v>5.0845838808486565E-155</v>
      </c>
    </row>
    <row r="7516" spans="1:2">
      <c r="A7516">
        <v>173.30350874515716</v>
      </c>
      <c r="B7516">
        <f t="shared" si="117"/>
        <v>1.1011354306289717E-2</v>
      </c>
    </row>
    <row r="7517" spans="1:2">
      <c r="A7517">
        <v>190.33295689012448</v>
      </c>
      <c r="B7517">
        <f t="shared" si="117"/>
        <v>3.5293827220223066E-4</v>
      </c>
    </row>
    <row r="7518" spans="1:2">
      <c r="A7518">
        <v>190.24140601657564</v>
      </c>
      <c r="B7518">
        <f t="shared" si="117"/>
        <v>3.918729458908107E-4</v>
      </c>
    </row>
    <row r="7519" spans="1:2">
      <c r="A7519">
        <v>227.94389951712219</v>
      </c>
      <c r="B7519">
        <f t="shared" si="117"/>
        <v>4.6127638275983749E-57</v>
      </c>
    </row>
    <row r="7520" spans="1:2">
      <c r="A7520">
        <v>185.98089854975115</v>
      </c>
      <c r="B7520">
        <f t="shared" si="117"/>
        <v>1.8227263851083655E-2</v>
      </c>
    </row>
    <row r="7521" spans="1:2">
      <c r="A7521">
        <v>251.31853635655716</v>
      </c>
      <c r="B7521">
        <f t="shared" si="117"/>
        <v>2.5317487326188786E-124</v>
      </c>
    </row>
    <row r="7522" spans="1:2">
      <c r="A7522">
        <v>267.07108463568147</v>
      </c>
      <c r="B7522">
        <f t="shared" si="117"/>
        <v>1.6010730923260558E-184</v>
      </c>
    </row>
    <row r="7523" spans="1:2">
      <c r="A7523">
        <v>195.89239673194243</v>
      </c>
      <c r="B7523">
        <f t="shared" si="117"/>
        <v>1.0714084139586806E-7</v>
      </c>
    </row>
    <row r="7524" spans="1:2">
      <c r="A7524">
        <v>105.34713328495855</v>
      </c>
      <c r="B7524">
        <f t="shared" si="117"/>
        <v>4.572703800581565E-136</v>
      </c>
    </row>
    <row r="7525" spans="1:2">
      <c r="A7525">
        <v>184.80389871881926</v>
      </c>
      <c r="B7525">
        <f t="shared" si="117"/>
        <v>3.6896780427803859E-2</v>
      </c>
    </row>
    <row r="7526" spans="1:2">
      <c r="A7526">
        <v>210.53670980079914</v>
      </c>
      <c r="B7526">
        <f t="shared" si="117"/>
        <v>4.2183984896445444E-24</v>
      </c>
    </row>
    <row r="7527" spans="1:2">
      <c r="A7527">
        <v>227.64727236761246</v>
      </c>
      <c r="B7527">
        <f t="shared" si="117"/>
        <v>2.2289182580722326E-56</v>
      </c>
    </row>
    <row r="7528" spans="1:2">
      <c r="A7528">
        <v>219.21775032722508</v>
      </c>
      <c r="B7528">
        <f t="shared" si="117"/>
        <v>1.0350645402849069E-38</v>
      </c>
    </row>
    <row r="7529" spans="1:2">
      <c r="A7529">
        <v>256.38091119588353</v>
      </c>
      <c r="B7529">
        <f t="shared" si="117"/>
        <v>2.307118449569888E-142</v>
      </c>
    </row>
    <row r="7530" spans="1:2">
      <c r="A7530">
        <v>192.65419768969878</v>
      </c>
      <c r="B7530">
        <f t="shared" si="117"/>
        <v>1.8209069282720601E-5</v>
      </c>
    </row>
    <row r="7531" spans="1:2">
      <c r="A7531">
        <v>136.48289541350096</v>
      </c>
      <c r="B7531">
        <f t="shared" si="117"/>
        <v>2.7081347859386652E-47</v>
      </c>
    </row>
    <row r="7532" spans="1:2">
      <c r="A7532">
        <v>136.32542095336248</v>
      </c>
      <c r="B7532">
        <f t="shared" si="117"/>
        <v>1.2629580268313847E-47</v>
      </c>
    </row>
    <row r="7533" spans="1:2">
      <c r="A7533">
        <v>190.17368504108163</v>
      </c>
      <c r="B7533">
        <f t="shared" si="117"/>
        <v>4.2315768410771385E-4</v>
      </c>
    </row>
    <row r="7534" spans="1:2">
      <c r="A7534">
        <v>178.27717374500935</v>
      </c>
      <c r="B7534">
        <f t="shared" si="117"/>
        <v>0.11276526182170185</v>
      </c>
    </row>
    <row r="7535" spans="1:2">
      <c r="A7535">
        <v>179.63518803269835</v>
      </c>
      <c r="B7535">
        <f t="shared" si="117"/>
        <v>0.13200115757120848</v>
      </c>
    </row>
    <row r="7536" spans="1:2">
      <c r="A7536">
        <v>98.349376457626931</v>
      </c>
      <c r="B7536">
        <f t="shared" si="117"/>
        <v>1.8628453639061431E-162</v>
      </c>
    </row>
    <row r="7537" spans="1:2">
      <c r="A7537">
        <v>214.08492943890451</v>
      </c>
      <c r="B7537">
        <f t="shared" si="117"/>
        <v>1.2385599610228986E-29</v>
      </c>
    </row>
    <row r="7538" spans="1:2">
      <c r="A7538">
        <v>202.05419377787621</v>
      </c>
      <c r="B7538">
        <f t="shared" si="117"/>
        <v>2.4461849659052157E-13</v>
      </c>
    </row>
    <row r="7539" spans="1:2">
      <c r="A7539">
        <v>120.16086475312477</v>
      </c>
      <c r="B7539">
        <f t="shared" si="117"/>
        <v>5.3705558421601264E-88</v>
      </c>
    </row>
    <row r="7540" spans="1:2">
      <c r="A7540">
        <v>41.287033127155155</v>
      </c>
      <c r="B7540">
        <f t="shared" si="117"/>
        <v>0</v>
      </c>
    </row>
    <row r="7541" spans="1:2">
      <c r="A7541">
        <v>180.58328168961452</v>
      </c>
      <c r="B7541">
        <f t="shared" si="117"/>
        <v>0.13049089878917414</v>
      </c>
    </row>
    <row r="7542" spans="1:2">
      <c r="A7542">
        <v>169.85414549679263</v>
      </c>
      <c r="B7542">
        <f t="shared" si="117"/>
        <v>4.3666301211930676E-4</v>
      </c>
    </row>
    <row r="7543" spans="1:2">
      <c r="A7543">
        <v>153.00414634082699</v>
      </c>
      <c r="B7543">
        <f t="shared" si="117"/>
        <v>3.4694775212467889E-19</v>
      </c>
    </row>
    <row r="7544" spans="1:2">
      <c r="A7544">
        <v>195.79823674546788</v>
      </c>
      <c r="B7544">
        <f t="shared" si="117"/>
        <v>1.2645941728859541E-7</v>
      </c>
    </row>
    <row r="7545" spans="1:2">
      <c r="A7545">
        <v>219.53838131565135</v>
      </c>
      <c r="B7545">
        <f t="shared" si="117"/>
        <v>2.5451232553858709E-39</v>
      </c>
    </row>
    <row r="7546" spans="1:2">
      <c r="A7546">
        <v>171.54409692891932</v>
      </c>
      <c r="B7546">
        <f t="shared" si="117"/>
        <v>2.5039128236690484E-3</v>
      </c>
    </row>
    <row r="7547" spans="1:2">
      <c r="A7547">
        <v>79.225622357334942</v>
      </c>
      <c r="B7547">
        <f t="shared" si="117"/>
        <v>1.2527184930388037E-246</v>
      </c>
    </row>
    <row r="7548" spans="1:2">
      <c r="A7548">
        <v>149.75678641319973</v>
      </c>
      <c r="B7548">
        <f t="shared" si="117"/>
        <v>1.1364485487421557E-23</v>
      </c>
    </row>
    <row r="7549" spans="1:2">
      <c r="A7549">
        <v>258.48072527849581</v>
      </c>
      <c r="B7549">
        <f t="shared" si="117"/>
        <v>3.2906617011592041E-150</v>
      </c>
    </row>
    <row r="7550" spans="1:2">
      <c r="A7550">
        <v>212.66400653956225</v>
      </c>
      <c r="B7550">
        <f t="shared" si="117"/>
        <v>2.4059647214663785E-27</v>
      </c>
    </row>
    <row r="7551" spans="1:2">
      <c r="A7551">
        <v>160.68670834072691</v>
      </c>
      <c r="B7551">
        <f t="shared" si="117"/>
        <v>1.330956929510048E-10</v>
      </c>
    </row>
    <row r="7552" spans="1:2">
      <c r="A7552">
        <v>231.88679097045679</v>
      </c>
      <c r="B7552">
        <f t="shared" si="117"/>
        <v>1.4684797659652782E-66</v>
      </c>
    </row>
    <row r="7553" spans="1:2">
      <c r="A7553">
        <v>209.65448175018537</v>
      </c>
      <c r="B7553">
        <f t="shared" si="117"/>
        <v>8.0607083333619834E-23</v>
      </c>
    </row>
    <row r="7554" spans="1:2">
      <c r="A7554">
        <v>177.30872900727263</v>
      </c>
      <c r="B7554">
        <f t="shared" ref="B7554:B7617" si="118">_xlfn.NORM.DIST(A7554,180,3,FALSE)</f>
        <v>8.8927277253417467E-2</v>
      </c>
    </row>
    <row r="7555" spans="1:2">
      <c r="A7555">
        <v>142.88333932170644</v>
      </c>
      <c r="B7555">
        <f t="shared" si="118"/>
        <v>7.6676545352670747E-35</v>
      </c>
    </row>
    <row r="7556" spans="1:2">
      <c r="A7556">
        <v>230.7988488607225</v>
      </c>
      <c r="B7556">
        <f t="shared" si="118"/>
        <v>7.2827148302741016E-64</v>
      </c>
    </row>
    <row r="7557" spans="1:2">
      <c r="A7557">
        <v>43.652628846466541</v>
      </c>
      <c r="B7557">
        <f t="shared" si="118"/>
        <v>0</v>
      </c>
    </row>
    <row r="7558" spans="1:2">
      <c r="A7558">
        <v>149.4819598516915</v>
      </c>
      <c r="B7558">
        <f t="shared" si="118"/>
        <v>4.4941732116381386E-24</v>
      </c>
    </row>
    <row r="7559" spans="1:2">
      <c r="A7559">
        <v>184.48262994723336</v>
      </c>
      <c r="B7559">
        <f t="shared" si="118"/>
        <v>4.3548389465523654E-2</v>
      </c>
    </row>
    <row r="7560" spans="1:2">
      <c r="A7560">
        <v>271.57081876765005</v>
      </c>
      <c r="B7560">
        <f t="shared" si="118"/>
        <v>6.4529585580521178E-204</v>
      </c>
    </row>
    <row r="7561" spans="1:2">
      <c r="A7561">
        <v>147.48911939903337</v>
      </c>
      <c r="B7561">
        <f t="shared" si="118"/>
        <v>4.1887128761666012E-27</v>
      </c>
    </row>
    <row r="7562" spans="1:2">
      <c r="A7562">
        <v>177.09773874201346</v>
      </c>
      <c r="B7562">
        <f t="shared" si="118"/>
        <v>8.3283739267287465E-2</v>
      </c>
    </row>
    <row r="7563" spans="1:2">
      <c r="A7563">
        <v>168.74538846393989</v>
      </c>
      <c r="B7563">
        <f t="shared" si="118"/>
        <v>1.1685620181150136E-4</v>
      </c>
    </row>
    <row r="7564" spans="1:2">
      <c r="A7564">
        <v>196.53667368373135</v>
      </c>
      <c r="B7564">
        <f t="shared" si="118"/>
        <v>3.3562360246542196E-8</v>
      </c>
    </row>
    <row r="7565" spans="1:2">
      <c r="A7565">
        <v>121.7545109281491</v>
      </c>
      <c r="B7565">
        <f t="shared" si="118"/>
        <v>1.8640178144937183E-83</v>
      </c>
    </row>
    <row r="7566" spans="1:2">
      <c r="A7566">
        <v>110.07554166979389</v>
      </c>
      <c r="B7566">
        <f t="shared" si="118"/>
        <v>1.4262980517511822E-119</v>
      </c>
    </row>
    <row r="7567" spans="1:2">
      <c r="A7567">
        <v>203.76322072450421</v>
      </c>
      <c r="B7567">
        <f t="shared" si="118"/>
        <v>3.1566845509242435E-15</v>
      </c>
    </row>
    <row r="7568" spans="1:2">
      <c r="A7568">
        <v>175.4233840071538</v>
      </c>
      <c r="B7568">
        <f t="shared" si="118"/>
        <v>4.1536408214406906E-2</v>
      </c>
    </row>
    <row r="7569" spans="1:2">
      <c r="A7569">
        <v>283.86727808509022</v>
      </c>
      <c r="B7569">
        <f t="shared" si="118"/>
        <v>6.7096815968222042E-262</v>
      </c>
    </row>
    <row r="7570" spans="1:2">
      <c r="A7570">
        <v>194.29851863576914</v>
      </c>
      <c r="B7570">
        <f t="shared" si="118"/>
        <v>1.5523311700920267E-6</v>
      </c>
    </row>
    <row r="7571" spans="1:2">
      <c r="A7571">
        <v>158.24533238599543</v>
      </c>
      <c r="B7571">
        <f t="shared" si="118"/>
        <v>5.0709293751099043E-13</v>
      </c>
    </row>
    <row r="7572" spans="1:2">
      <c r="A7572">
        <v>162.91958718255046</v>
      </c>
      <c r="B7572">
        <f t="shared" si="118"/>
        <v>1.2157051205732826E-8</v>
      </c>
    </row>
    <row r="7573" spans="1:2">
      <c r="A7573">
        <v>268.51270649756771</v>
      </c>
      <c r="B7573">
        <f t="shared" si="118"/>
        <v>1.2506465419896588E-190</v>
      </c>
    </row>
    <row r="7574" spans="1:2">
      <c r="A7574">
        <v>202.72003939651768</v>
      </c>
      <c r="B7574">
        <f t="shared" si="118"/>
        <v>4.6685668338220432E-14</v>
      </c>
    </row>
    <row r="7575" spans="1:2">
      <c r="A7575">
        <v>248.09228125348454</v>
      </c>
      <c r="B7575">
        <f t="shared" si="118"/>
        <v>1.8003238375570682E-113</v>
      </c>
    </row>
    <row r="7576" spans="1:2">
      <c r="A7576">
        <v>111.51554008363746</v>
      </c>
      <c r="B7576">
        <f t="shared" si="118"/>
        <v>9.1838196666383165E-115</v>
      </c>
    </row>
    <row r="7577" spans="1:2">
      <c r="A7577">
        <v>153.81308730837191</v>
      </c>
      <c r="B7577">
        <f t="shared" si="118"/>
        <v>3.7867736991877741E-18</v>
      </c>
    </row>
    <row r="7578" spans="1:2">
      <c r="A7578">
        <v>192.91992134611064</v>
      </c>
      <c r="B7578">
        <f t="shared" si="118"/>
        <v>1.2483200231645086E-5</v>
      </c>
    </row>
    <row r="7579" spans="1:2">
      <c r="A7579">
        <v>218.69546389978495</v>
      </c>
      <c r="B7579">
        <f t="shared" si="118"/>
        <v>9.9262900671493859E-38</v>
      </c>
    </row>
    <row r="7580" spans="1:2">
      <c r="A7580">
        <v>249.43823564142804</v>
      </c>
      <c r="B7580">
        <f t="shared" si="118"/>
        <v>6.1534573597467363E-118</v>
      </c>
    </row>
    <row r="7581" spans="1:2">
      <c r="A7581">
        <v>170.85505919538264</v>
      </c>
      <c r="B7581">
        <f t="shared" si="118"/>
        <v>1.2764675680519541E-3</v>
      </c>
    </row>
    <row r="7582" spans="1:2">
      <c r="A7582">
        <v>228.59722139372025</v>
      </c>
      <c r="B7582">
        <f t="shared" si="118"/>
        <v>1.3873405162203897E-58</v>
      </c>
    </row>
    <row r="7583" spans="1:2">
      <c r="A7583">
        <v>113.13411778217414</v>
      </c>
      <c r="B7583">
        <f t="shared" si="118"/>
        <v>1.7731692709516073E-109</v>
      </c>
    </row>
    <row r="7584" spans="1:2">
      <c r="A7584">
        <v>175.63872279395582</v>
      </c>
      <c r="B7584">
        <f t="shared" si="118"/>
        <v>4.6223888993140901E-2</v>
      </c>
    </row>
    <row r="7585" spans="1:2">
      <c r="A7585">
        <v>198.72357415777515</v>
      </c>
      <c r="B7585">
        <f t="shared" si="118"/>
        <v>4.6277239057531838E-10</v>
      </c>
    </row>
    <row r="7586" spans="1:2">
      <c r="A7586">
        <v>162.90723738136876</v>
      </c>
      <c r="B7586">
        <f t="shared" si="118"/>
        <v>1.1875329889360842E-8</v>
      </c>
    </row>
    <row r="7587" spans="1:2">
      <c r="A7587">
        <v>184.42783857579343</v>
      </c>
      <c r="B7587">
        <f t="shared" si="118"/>
        <v>4.4745723520709747E-2</v>
      </c>
    </row>
    <row r="7588" spans="1:2">
      <c r="A7588">
        <v>130.44192928617122</v>
      </c>
      <c r="B7588">
        <f t="shared" si="118"/>
        <v>7.3563477490370288E-61</v>
      </c>
    </row>
    <row r="7589" spans="1:2">
      <c r="A7589">
        <v>251.56831543397857</v>
      </c>
      <c r="B7589">
        <f t="shared" si="118"/>
        <v>3.4858414560020536E-125</v>
      </c>
    </row>
    <row r="7590" spans="1:2">
      <c r="A7590">
        <v>119.49571489793016</v>
      </c>
      <c r="B7590">
        <f t="shared" si="118"/>
        <v>6.2907411703467666E-90</v>
      </c>
    </row>
    <row r="7591" spans="1:2">
      <c r="A7591">
        <v>171.89986397141183</v>
      </c>
      <c r="B7591">
        <f t="shared" si="118"/>
        <v>3.4732196970859172E-3</v>
      </c>
    </row>
    <row r="7592" spans="1:2">
      <c r="A7592">
        <v>161.20963255132665</v>
      </c>
      <c r="B7592">
        <f t="shared" si="118"/>
        <v>4.0263518875845235E-10</v>
      </c>
    </row>
    <row r="7593" spans="1:2">
      <c r="A7593">
        <v>195.27102199361252</v>
      </c>
      <c r="B7593">
        <f t="shared" si="118"/>
        <v>3.1416897388293607E-7</v>
      </c>
    </row>
    <row r="7594" spans="1:2">
      <c r="A7594">
        <v>156.88720213773195</v>
      </c>
      <c r="B7594">
        <f t="shared" si="118"/>
        <v>1.7173519394352127E-14</v>
      </c>
    </row>
    <row r="7595" spans="1:2">
      <c r="A7595">
        <v>189.82371602731291</v>
      </c>
      <c r="B7595">
        <f t="shared" si="118"/>
        <v>6.2424868004156895E-4</v>
      </c>
    </row>
    <row r="7596" spans="1:2">
      <c r="A7596">
        <v>200.26399442911497</v>
      </c>
      <c r="B7596">
        <f t="shared" si="118"/>
        <v>1.645652324282757E-11</v>
      </c>
    </row>
    <row r="7597" spans="1:2">
      <c r="A7597">
        <v>188.70521830620419</v>
      </c>
      <c r="B7597">
        <f t="shared" si="118"/>
        <v>1.974190777794788E-3</v>
      </c>
    </row>
    <row r="7598" spans="1:2">
      <c r="A7598">
        <v>268.61846254148986</v>
      </c>
      <c r="B7598">
        <f t="shared" si="118"/>
        <v>4.4173530097811474E-191</v>
      </c>
    </row>
    <row r="7599" spans="1:2">
      <c r="A7599">
        <v>131.59898389829323</v>
      </c>
      <c r="B7599">
        <f t="shared" si="118"/>
        <v>3.9936193421261151E-58</v>
      </c>
    </row>
    <row r="7600" spans="1:2">
      <c r="A7600">
        <v>185.15276610713045</v>
      </c>
      <c r="B7600">
        <f t="shared" si="118"/>
        <v>3.0421481338330777E-2</v>
      </c>
    </row>
    <row r="7601" spans="1:2">
      <c r="A7601">
        <v>170.20411451056134</v>
      </c>
      <c r="B7601">
        <f t="shared" si="118"/>
        <v>6.4347519858657786E-4</v>
      </c>
    </row>
    <row r="7602" spans="1:2">
      <c r="A7602">
        <v>149.37458035972668</v>
      </c>
      <c r="B7602">
        <f t="shared" si="118"/>
        <v>3.1206107484796087E-24</v>
      </c>
    </row>
    <row r="7603" spans="1:2">
      <c r="A7603">
        <v>153.78641637624241</v>
      </c>
      <c r="B7603">
        <f t="shared" si="118"/>
        <v>3.5038823885191286E-18</v>
      </c>
    </row>
    <row r="7604" spans="1:2">
      <c r="A7604">
        <v>210.27579850822804</v>
      </c>
      <c r="B7604">
        <f t="shared" si="118"/>
        <v>1.0185215683621708E-23</v>
      </c>
    </row>
    <row r="7605" spans="1:2">
      <c r="A7605">
        <v>205.18594101275085</v>
      </c>
      <c r="B7605">
        <f t="shared" si="118"/>
        <v>6.5912956816136252E-17</v>
      </c>
    </row>
    <row r="7606" spans="1:2">
      <c r="A7606">
        <v>161.86365019137156</v>
      </c>
      <c r="B7606">
        <f t="shared" si="118"/>
        <v>1.5403082357254073E-9</v>
      </c>
    </row>
    <row r="7607" spans="1:2">
      <c r="A7607">
        <v>167.43027958880702</v>
      </c>
      <c r="B7607">
        <f t="shared" si="118"/>
        <v>2.0497444587700527E-5</v>
      </c>
    </row>
    <row r="7608" spans="1:2">
      <c r="A7608">
        <v>155.78360535044339</v>
      </c>
      <c r="B7608">
        <f t="shared" si="118"/>
        <v>9.4324586302395555E-16</v>
      </c>
    </row>
    <row r="7609" spans="1:2">
      <c r="A7609">
        <v>156.54946696457046</v>
      </c>
      <c r="B7609">
        <f t="shared" si="118"/>
        <v>7.1685099444027978E-15</v>
      </c>
    </row>
    <row r="7610" spans="1:2">
      <c r="A7610">
        <v>264.56424893665826</v>
      </c>
      <c r="B7610">
        <f t="shared" si="118"/>
        <v>3.8506591706775674E-174</v>
      </c>
    </row>
    <row r="7611" spans="1:2">
      <c r="A7611">
        <v>263.84761258639628</v>
      </c>
      <c r="B7611">
        <f t="shared" si="118"/>
        <v>3.1439893910016915E-171</v>
      </c>
    </row>
    <row r="7612" spans="1:2">
      <c r="A7612">
        <v>160.12389369250741</v>
      </c>
      <c r="B7612">
        <f t="shared" si="118"/>
        <v>3.9084056838554719E-11</v>
      </c>
    </row>
    <row r="7613" spans="1:2">
      <c r="A7613">
        <v>157.7271625589492</v>
      </c>
      <c r="B7613">
        <f t="shared" si="118"/>
        <v>1.4277431212195006E-13</v>
      </c>
    </row>
    <row r="7614" spans="1:2">
      <c r="A7614">
        <v>148.0844609883934</v>
      </c>
      <c r="B7614">
        <f t="shared" si="118"/>
        <v>3.5278271007825263E-26</v>
      </c>
    </row>
    <row r="7615" spans="1:2">
      <c r="A7615">
        <v>101.0443002084503</v>
      </c>
      <c r="B7615">
        <f t="shared" si="118"/>
        <v>5.1650224443807358E-152</v>
      </c>
    </row>
    <row r="7616" spans="1:2">
      <c r="A7616">
        <v>197.82917024684139</v>
      </c>
      <c r="B7616">
        <f t="shared" si="118"/>
        <v>2.8455411331652574E-9</v>
      </c>
    </row>
    <row r="7617" spans="1:2">
      <c r="A7617">
        <v>146.19749254023191</v>
      </c>
      <c r="B7617">
        <f t="shared" si="118"/>
        <v>3.5934427717381708E-29</v>
      </c>
    </row>
    <row r="7618" spans="1:2">
      <c r="A7618">
        <v>134.15208786653238</v>
      </c>
      <c r="B7618">
        <f t="shared" ref="B7618:B7681" si="119">_xlfn.NORM.DIST(A7618,180,3,FALSE)</f>
        <v>2.5532610947436574E-52</v>
      </c>
    </row>
    <row r="7619" spans="1:2">
      <c r="A7619">
        <v>114.47462202311726</v>
      </c>
      <c r="B7619">
        <f t="shared" si="119"/>
        <v>3.3937335718547333E-105</v>
      </c>
    </row>
    <row r="7620" spans="1:2">
      <c r="A7620">
        <v>189.88732040241302</v>
      </c>
      <c r="B7620">
        <f t="shared" si="119"/>
        <v>5.8224909919246724E-4</v>
      </c>
    </row>
    <row r="7621" spans="1:2">
      <c r="A7621">
        <v>262.30371349782217</v>
      </c>
      <c r="B7621">
        <f t="shared" si="119"/>
        <v>4.8605033018976876E-165</v>
      </c>
    </row>
    <row r="7622" spans="1:2">
      <c r="A7622">
        <v>182.57015017268714</v>
      </c>
      <c r="B7622">
        <f t="shared" si="119"/>
        <v>9.2132032520927026E-2</v>
      </c>
    </row>
    <row r="7623" spans="1:2">
      <c r="A7623">
        <v>288.08824299601838</v>
      </c>
      <c r="B7623">
        <f t="shared" si="119"/>
        <v>1.7413870341855879E-283</v>
      </c>
    </row>
    <row r="7624" spans="1:2">
      <c r="A7624">
        <v>232.75835064821877</v>
      </c>
      <c r="B7624">
        <f t="shared" si="119"/>
        <v>9.2541036226373217E-69</v>
      </c>
    </row>
    <row r="7625" spans="1:2">
      <c r="A7625">
        <v>189.22425783755898</v>
      </c>
      <c r="B7625">
        <f t="shared" si="119"/>
        <v>1.1772163698260867E-3</v>
      </c>
    </row>
    <row r="7626" spans="1:2">
      <c r="A7626">
        <v>203.44189397263108</v>
      </c>
      <c r="B7626">
        <f t="shared" si="119"/>
        <v>7.3316730616011073E-15</v>
      </c>
    </row>
    <row r="7627" spans="1:2">
      <c r="A7627">
        <v>157.79152067778341</v>
      </c>
      <c r="B7627">
        <f t="shared" si="119"/>
        <v>1.6738656821747791E-13</v>
      </c>
    </row>
    <row r="7628" spans="1:2">
      <c r="A7628">
        <v>192.45312205355731</v>
      </c>
      <c r="B7628">
        <f t="shared" si="119"/>
        <v>2.4104302555236461E-5</v>
      </c>
    </row>
    <row r="7629" spans="1:2">
      <c r="A7629">
        <v>136.40427414400619</v>
      </c>
      <c r="B7629">
        <f t="shared" si="119"/>
        <v>1.8510711994304242E-47</v>
      </c>
    </row>
    <row r="7630" spans="1:2">
      <c r="A7630">
        <v>176.79287839171593</v>
      </c>
      <c r="B7630">
        <f t="shared" si="119"/>
        <v>7.5097000898763158E-2</v>
      </c>
    </row>
    <row r="7631" spans="1:2">
      <c r="A7631">
        <v>120.25386513385456</v>
      </c>
      <c r="B7631">
        <f t="shared" si="119"/>
        <v>9.9621326512770828E-88</v>
      </c>
    </row>
    <row r="7632" spans="1:2">
      <c r="A7632">
        <v>111.46753240580438</v>
      </c>
      <c r="B7632">
        <f t="shared" si="119"/>
        <v>6.3725919500552213E-115</v>
      </c>
    </row>
    <row r="7633" spans="1:2">
      <c r="A7633">
        <v>248.84161848574877</v>
      </c>
      <c r="B7633">
        <f t="shared" si="119"/>
        <v>6.020586300528587E-116</v>
      </c>
    </row>
    <row r="7634" spans="1:2">
      <c r="A7634">
        <v>169.74665004425333</v>
      </c>
      <c r="B7634">
        <f t="shared" si="119"/>
        <v>3.8657980567533896E-4</v>
      </c>
    </row>
    <row r="7635" spans="1:2">
      <c r="A7635">
        <v>300.13422747259028</v>
      </c>
      <c r="B7635">
        <f t="shared" si="119"/>
        <v>0</v>
      </c>
    </row>
    <row r="7636" spans="1:2">
      <c r="A7636">
        <v>170.39081103546778</v>
      </c>
      <c r="B7636">
        <f t="shared" si="119"/>
        <v>7.869411617967818E-4</v>
      </c>
    </row>
    <row r="7637" spans="1:2">
      <c r="A7637">
        <v>238.26044798595831</v>
      </c>
      <c r="B7637">
        <f t="shared" si="119"/>
        <v>1.6920011198719979E-83</v>
      </c>
    </row>
    <row r="7638" spans="1:2">
      <c r="A7638">
        <v>138.37873484560987</v>
      </c>
      <c r="B7638">
        <f t="shared" si="119"/>
        <v>2.1235061413773029E-43</v>
      </c>
    </row>
    <row r="7639" spans="1:2">
      <c r="A7639">
        <v>237.95431206934154</v>
      </c>
      <c r="B7639">
        <f t="shared" si="119"/>
        <v>1.2212260091951316E-82</v>
      </c>
    </row>
    <row r="7640" spans="1:2">
      <c r="A7640">
        <v>149.65903164891643</v>
      </c>
      <c r="B7640">
        <f t="shared" si="119"/>
        <v>8.1781943221739083E-24</v>
      </c>
    </row>
    <row r="7641" spans="1:2">
      <c r="A7641">
        <v>132.3587575822603</v>
      </c>
      <c r="B7641">
        <f t="shared" si="119"/>
        <v>2.3012162069383303E-56</v>
      </c>
    </row>
    <row r="7642" spans="1:2">
      <c r="A7642">
        <v>210.74230789934518</v>
      </c>
      <c r="B7642">
        <f t="shared" si="119"/>
        <v>2.0949285897485081E-24</v>
      </c>
    </row>
    <row r="7643" spans="1:2">
      <c r="A7643">
        <v>108.44212101772428</v>
      </c>
      <c r="B7643">
        <f t="shared" si="119"/>
        <v>3.787455586738348E-125</v>
      </c>
    </row>
    <row r="7644" spans="1:2">
      <c r="A7644">
        <v>142.07022377348039</v>
      </c>
      <c r="B7644">
        <f t="shared" si="119"/>
        <v>2.5844603269097417E-36</v>
      </c>
    </row>
    <row r="7645" spans="1:2">
      <c r="A7645">
        <v>266.39155566925183</v>
      </c>
      <c r="B7645">
        <f t="shared" si="119"/>
        <v>1.1178560656641972E-181</v>
      </c>
    </row>
    <row r="7646" spans="1:2">
      <c r="A7646">
        <v>162.7751003067533</v>
      </c>
      <c r="B7646">
        <f t="shared" si="119"/>
        <v>9.2307373811554533E-9</v>
      </c>
    </row>
    <row r="7647" spans="1:2">
      <c r="A7647">
        <v>184.92536742058292</v>
      </c>
      <c r="B7647">
        <f t="shared" si="119"/>
        <v>3.4552111638417142E-2</v>
      </c>
    </row>
    <row r="7648" spans="1:2">
      <c r="A7648">
        <v>213.25528950881562</v>
      </c>
      <c r="B7648">
        <f t="shared" si="119"/>
        <v>2.7597760695883042E-28</v>
      </c>
    </row>
    <row r="7649" spans="1:2">
      <c r="A7649">
        <v>199.1164485841</v>
      </c>
      <c r="B7649">
        <f t="shared" si="119"/>
        <v>2.0261861947815814E-10</v>
      </c>
    </row>
    <row r="7650" spans="1:2">
      <c r="A7650">
        <v>242.77177817537449</v>
      </c>
      <c r="B7650">
        <f t="shared" si="119"/>
        <v>1.1334626684271102E-96</v>
      </c>
    </row>
    <row r="7651" spans="1:2">
      <c r="A7651">
        <v>150.67751337453956</v>
      </c>
      <c r="B7651">
        <f t="shared" si="119"/>
        <v>2.3921625395347248E-22</v>
      </c>
    </row>
    <row r="7652" spans="1:2">
      <c r="A7652">
        <v>147.17295289272442</v>
      </c>
      <c r="B7652">
        <f t="shared" si="119"/>
        <v>1.3294236185407123E-27</v>
      </c>
    </row>
    <row r="7653" spans="1:2">
      <c r="A7653">
        <v>218.94037263307837</v>
      </c>
      <c r="B7653">
        <f t="shared" si="119"/>
        <v>3.4517123631984333E-38</v>
      </c>
    </row>
    <row r="7654" spans="1:2">
      <c r="A7654">
        <v>200.1922148335143</v>
      </c>
      <c r="B7654">
        <f t="shared" si="119"/>
        <v>1.93376004736391E-11</v>
      </c>
    </row>
    <row r="7655" spans="1:2">
      <c r="A7655">
        <v>247.39477839801111</v>
      </c>
      <c r="B7655">
        <f t="shared" si="119"/>
        <v>3.4313076489928221E-111</v>
      </c>
    </row>
    <row r="7656" spans="1:2">
      <c r="A7656">
        <v>179.04993501331774</v>
      </c>
      <c r="B7656">
        <f t="shared" si="119"/>
        <v>0.12647677674624233</v>
      </c>
    </row>
    <row r="7657" spans="1:2">
      <c r="A7657">
        <v>141.79191839473788</v>
      </c>
      <c r="B7657">
        <f t="shared" si="119"/>
        <v>7.9637753450642114E-37</v>
      </c>
    </row>
    <row r="7658" spans="1:2">
      <c r="A7658">
        <v>176.7537996781175</v>
      </c>
      <c r="B7658">
        <f t="shared" si="119"/>
        <v>7.4052196706619569E-2</v>
      </c>
    </row>
    <row r="7659" spans="1:2">
      <c r="A7659">
        <v>115.65057820887887</v>
      </c>
      <c r="B7659">
        <f t="shared" si="119"/>
        <v>1.6428421257694272E-101</v>
      </c>
    </row>
    <row r="7660" spans="1:2">
      <c r="A7660">
        <v>170.74796960485401</v>
      </c>
      <c r="B7660">
        <f t="shared" si="119"/>
        <v>1.1441307871420628E-3</v>
      </c>
    </row>
    <row r="7661" spans="1:2">
      <c r="A7661">
        <v>158.66760281794996</v>
      </c>
      <c r="B7661">
        <f t="shared" si="119"/>
        <v>1.3933886434660392E-12</v>
      </c>
    </row>
    <row r="7662" spans="1:2">
      <c r="A7662">
        <v>247.49763542757137</v>
      </c>
      <c r="B7662">
        <f t="shared" si="119"/>
        <v>1.5874492504586057E-111</v>
      </c>
    </row>
    <row r="7663" spans="1:2">
      <c r="A7663">
        <v>267.32341484574135</v>
      </c>
      <c r="B7663">
        <f t="shared" si="119"/>
        <v>1.3889345184596954E-185</v>
      </c>
    </row>
    <row r="7664" spans="1:2">
      <c r="A7664">
        <v>106.68786944705062</v>
      </c>
      <c r="B7664">
        <f t="shared" si="119"/>
        <v>2.7965952128948071E-131</v>
      </c>
    </row>
    <row r="7665" spans="1:2">
      <c r="A7665">
        <v>223.39372253525653</v>
      </c>
      <c r="B7665">
        <f t="shared" si="119"/>
        <v>4.9135439688305826E-47</v>
      </c>
    </row>
    <row r="7666" spans="1:2">
      <c r="A7666">
        <v>140.16058503300883</v>
      </c>
      <c r="B7666">
        <f t="shared" si="119"/>
        <v>6.7479761142125641E-40</v>
      </c>
    </row>
    <row r="7667" spans="1:2">
      <c r="A7667">
        <v>125.26336195121985</v>
      </c>
      <c r="B7667">
        <f t="shared" si="119"/>
        <v>6.8467312181851381E-74</v>
      </c>
    </row>
    <row r="7668" spans="1:2">
      <c r="A7668">
        <v>178.43337263882859</v>
      </c>
      <c r="B7668">
        <f t="shared" si="119"/>
        <v>0.11603052167674104</v>
      </c>
    </row>
    <row r="7669" spans="1:2">
      <c r="A7669">
        <v>209.59905259558582</v>
      </c>
      <c r="B7669">
        <f t="shared" si="119"/>
        <v>9.6742393862826322E-23</v>
      </c>
    </row>
    <row r="7670" spans="1:2">
      <c r="A7670">
        <v>229.84658062312519</v>
      </c>
      <c r="B7670">
        <f t="shared" si="119"/>
        <v>1.4952197622858865E-61</v>
      </c>
    </row>
    <row r="7671" spans="1:2">
      <c r="A7671">
        <v>205.52141495471005</v>
      </c>
      <c r="B7671">
        <f t="shared" si="119"/>
        <v>2.5617601382042624E-17</v>
      </c>
    </row>
    <row r="7672" spans="1:2">
      <c r="A7672">
        <v>112.35207966790767</v>
      </c>
      <c r="B7672">
        <f t="shared" si="119"/>
        <v>5.1364466317684331E-112</v>
      </c>
    </row>
    <row r="7673" spans="1:2">
      <c r="A7673">
        <v>211.11744035777519</v>
      </c>
      <c r="B7673">
        <f t="shared" si="119"/>
        <v>5.7713417401379031E-25</v>
      </c>
    </row>
    <row r="7674" spans="1:2">
      <c r="A7674">
        <v>189.10133962861437</v>
      </c>
      <c r="B7674">
        <f t="shared" si="119"/>
        <v>1.3341498712899726E-3</v>
      </c>
    </row>
    <row r="7675" spans="1:2">
      <c r="A7675">
        <v>177.80086568534898</v>
      </c>
      <c r="B7675">
        <f t="shared" si="119"/>
        <v>0.10164914598972541</v>
      </c>
    </row>
    <row r="7676" spans="1:2">
      <c r="A7676">
        <v>234.36336095954175</v>
      </c>
      <c r="B7676">
        <f t="shared" si="119"/>
        <v>6.5775355815415629E-73</v>
      </c>
    </row>
    <row r="7677" spans="1:2">
      <c r="A7677">
        <v>198.41511902966886</v>
      </c>
      <c r="B7677">
        <f t="shared" si="119"/>
        <v>8.7450559273085295E-10</v>
      </c>
    </row>
    <row r="7678" spans="1:2">
      <c r="A7678">
        <v>162.07545218065206</v>
      </c>
      <c r="B7678">
        <f t="shared" si="119"/>
        <v>2.3544404463713131E-9</v>
      </c>
    </row>
    <row r="7679" spans="1:2">
      <c r="A7679">
        <v>113.90966210426996</v>
      </c>
      <c r="B7679">
        <f t="shared" si="119"/>
        <v>5.4527651183139289E-107</v>
      </c>
    </row>
    <row r="7680" spans="1:2">
      <c r="A7680">
        <v>156.93474597326713</v>
      </c>
      <c r="B7680">
        <f t="shared" si="119"/>
        <v>1.9401295324893817E-14</v>
      </c>
    </row>
    <row r="7681" spans="1:2">
      <c r="A7681">
        <v>173.13820694624155</v>
      </c>
      <c r="B7681">
        <f t="shared" si="119"/>
        <v>9.7222332552592671E-3</v>
      </c>
    </row>
    <row r="7682" spans="1:2">
      <c r="A7682">
        <v>234.98015525517985</v>
      </c>
      <c r="B7682">
        <f t="shared" ref="B7682:B7745" si="120">_xlfn.NORM.DIST(A7682,180,3,FALSE)</f>
        <v>1.5518411522194247E-74</v>
      </c>
    </row>
    <row r="7683" spans="1:2">
      <c r="A7683">
        <v>140.66153471474536</v>
      </c>
      <c r="B7683">
        <f t="shared" si="120"/>
        <v>6.1117951004578485E-39</v>
      </c>
    </row>
    <row r="7684" spans="1:2">
      <c r="A7684">
        <v>99.318343017948791</v>
      </c>
      <c r="B7684">
        <f t="shared" si="120"/>
        <v>1.162242009131843E-158</v>
      </c>
    </row>
    <row r="7685" spans="1:2">
      <c r="A7685">
        <v>123.90453593950951</v>
      </c>
      <c r="B7685">
        <f t="shared" si="120"/>
        <v>1.5916547822219337E-77</v>
      </c>
    </row>
    <row r="7686" spans="1:2">
      <c r="A7686">
        <v>192.6059001104295</v>
      </c>
      <c r="B7686">
        <f t="shared" si="120"/>
        <v>1.9486027056831686E-5</v>
      </c>
    </row>
    <row r="7687" spans="1:2">
      <c r="A7687">
        <v>141.20040350433555</v>
      </c>
      <c r="B7687">
        <f t="shared" si="120"/>
        <v>6.3399234822113467E-38</v>
      </c>
    </row>
    <row r="7688" spans="1:2">
      <c r="A7688">
        <v>178.81192593420565</v>
      </c>
      <c r="B7688">
        <f t="shared" si="120"/>
        <v>0.12295109566858592</v>
      </c>
    </row>
    <row r="7689" spans="1:2">
      <c r="A7689">
        <v>140.11825942332507</v>
      </c>
      <c r="B7689">
        <f t="shared" si="120"/>
        <v>5.5945028706076005E-40</v>
      </c>
    </row>
    <row r="7690" spans="1:2">
      <c r="A7690">
        <v>103.03928593173623</v>
      </c>
      <c r="B7690">
        <f t="shared" si="120"/>
        <v>1.6517592108354069E-144</v>
      </c>
    </row>
    <row r="7691" spans="1:2">
      <c r="A7691">
        <v>114.16176039318088</v>
      </c>
      <c r="B7691">
        <f t="shared" si="120"/>
        <v>3.4599641528077475E-106</v>
      </c>
    </row>
    <row r="7692" spans="1:2">
      <c r="A7692">
        <v>219.42253670174978</v>
      </c>
      <c r="B7692">
        <f t="shared" si="120"/>
        <v>4.2306544344991885E-39</v>
      </c>
    </row>
    <row r="7693" spans="1:2">
      <c r="A7693">
        <v>160.22483737258881</v>
      </c>
      <c r="B7693">
        <f t="shared" si="120"/>
        <v>4.881698188650728E-11</v>
      </c>
    </row>
    <row r="7694" spans="1:2">
      <c r="A7694">
        <v>171.70620981203683</v>
      </c>
      <c r="B7694">
        <f t="shared" si="120"/>
        <v>2.9116121150793944E-3</v>
      </c>
    </row>
    <row r="7695" spans="1:2">
      <c r="A7695">
        <v>165.62030896209762</v>
      </c>
      <c r="B7695">
        <f t="shared" si="120"/>
        <v>1.3640130970797953E-6</v>
      </c>
    </row>
    <row r="7696" spans="1:2">
      <c r="A7696">
        <v>195.16497604825418</v>
      </c>
      <c r="B7696">
        <f t="shared" si="120"/>
        <v>3.7586982514828682E-7</v>
      </c>
    </row>
    <row r="7697" spans="1:2">
      <c r="A7697">
        <v>296.99401511577889</v>
      </c>
      <c r="B7697">
        <f t="shared" si="120"/>
        <v>0</v>
      </c>
    </row>
    <row r="7698" spans="1:2">
      <c r="A7698">
        <v>143.91306922305375</v>
      </c>
      <c r="B7698">
        <f t="shared" si="120"/>
        <v>5.0511417560301928E-33</v>
      </c>
    </row>
    <row r="7699" spans="1:2">
      <c r="A7699">
        <v>150.6867322402104</v>
      </c>
      <c r="B7699">
        <f t="shared" si="120"/>
        <v>2.4650907602193538E-22</v>
      </c>
    </row>
    <row r="7700" spans="1:2">
      <c r="A7700">
        <v>190.45245426212205</v>
      </c>
      <c r="B7700">
        <f t="shared" si="120"/>
        <v>3.0744744893913437E-4</v>
      </c>
    </row>
    <row r="7701" spans="1:2">
      <c r="A7701">
        <v>175.67009012935159</v>
      </c>
      <c r="B7701">
        <f t="shared" si="120"/>
        <v>4.692930232168635E-2</v>
      </c>
    </row>
    <row r="7702" spans="1:2">
      <c r="A7702">
        <v>219.08149665221572</v>
      </c>
      <c r="B7702">
        <f t="shared" si="120"/>
        <v>1.8722886671897546E-38</v>
      </c>
    </row>
    <row r="7703" spans="1:2">
      <c r="A7703">
        <v>182.14051624425338</v>
      </c>
      <c r="B7703">
        <f t="shared" si="120"/>
        <v>0.10309588408754951</v>
      </c>
    </row>
    <row r="7704" spans="1:2">
      <c r="A7704">
        <v>96.167462288285606</v>
      </c>
      <c r="B7704">
        <f t="shared" si="120"/>
        <v>3.6180074953842695E-171</v>
      </c>
    </row>
    <row r="7705" spans="1:2">
      <c r="A7705">
        <v>165.01029836006637</v>
      </c>
      <c r="B7705">
        <f t="shared" si="120"/>
        <v>5.041496035699363E-7</v>
      </c>
    </row>
    <row r="7706" spans="1:2">
      <c r="A7706">
        <v>184.45520527136978</v>
      </c>
      <c r="B7706">
        <f t="shared" si="120"/>
        <v>4.4145471254224841E-2</v>
      </c>
    </row>
    <row r="7707" spans="1:2">
      <c r="A7707">
        <v>146.29942188519635</v>
      </c>
      <c r="B7707">
        <f t="shared" si="120"/>
        <v>5.2664854825905931E-29</v>
      </c>
    </row>
    <row r="7708" spans="1:2">
      <c r="A7708">
        <v>135.65737208380597</v>
      </c>
      <c r="B7708">
        <f t="shared" si="120"/>
        <v>4.8161337713120991E-49</v>
      </c>
    </row>
    <row r="7709" spans="1:2">
      <c r="A7709">
        <v>216.32285256571777</v>
      </c>
      <c r="B7709">
        <f t="shared" si="120"/>
        <v>1.9553246060390946E-33</v>
      </c>
    </row>
    <row r="7710" spans="1:2">
      <c r="A7710">
        <v>164.86766685346083</v>
      </c>
      <c r="B7710">
        <f t="shared" si="120"/>
        <v>3.9709949980891092E-7</v>
      </c>
    </row>
    <row r="7711" spans="1:2">
      <c r="A7711">
        <v>191.43858298746636</v>
      </c>
      <c r="B7711">
        <f t="shared" si="120"/>
        <v>9.2666335322593189E-5</v>
      </c>
    </row>
    <row r="7712" spans="1:2">
      <c r="A7712">
        <v>109.15551047190093</v>
      </c>
      <c r="B7712">
        <f t="shared" si="120"/>
        <v>1.0700830620775916E-122</v>
      </c>
    </row>
    <row r="7713" spans="1:2">
      <c r="A7713">
        <v>225.22021754382877</v>
      </c>
      <c r="B7713">
        <f t="shared" si="120"/>
        <v>6.1135461682350664E-51</v>
      </c>
    </row>
    <row r="7714" spans="1:2">
      <c r="A7714">
        <v>236.96076186723076</v>
      </c>
      <c r="B7714">
        <f t="shared" si="120"/>
        <v>6.9426202215237925E-80</v>
      </c>
    </row>
    <row r="7715" spans="1:2">
      <c r="A7715">
        <v>228.55420002058963</v>
      </c>
      <c r="B7715">
        <f t="shared" si="120"/>
        <v>1.7499512407996563E-58</v>
      </c>
    </row>
    <row r="7716" spans="1:2">
      <c r="A7716">
        <v>175.63483811471087</v>
      </c>
      <c r="B7716">
        <f t="shared" si="120"/>
        <v>4.613691742233178E-2</v>
      </c>
    </row>
    <row r="7717" spans="1:2">
      <c r="A7717">
        <v>218.81519319293147</v>
      </c>
      <c r="B7717">
        <f t="shared" si="120"/>
        <v>5.9275726150825622E-38</v>
      </c>
    </row>
    <row r="7718" spans="1:2">
      <c r="A7718">
        <v>158.36917827953584</v>
      </c>
      <c r="B7718">
        <f t="shared" si="120"/>
        <v>6.8348223687183318E-13</v>
      </c>
    </row>
    <row r="7719" spans="1:2">
      <c r="A7719">
        <v>142.11649204269634</v>
      </c>
      <c r="B7719">
        <f t="shared" si="120"/>
        <v>3.1405303413755094E-36</v>
      </c>
    </row>
    <row r="7720" spans="1:2">
      <c r="A7720">
        <v>138.07317873186548</v>
      </c>
      <c r="B7720">
        <f t="shared" si="120"/>
        <v>5.1417655439403123E-44</v>
      </c>
    </row>
    <row r="7721" spans="1:2">
      <c r="A7721">
        <v>207.88416963994678</v>
      </c>
      <c r="B7721">
        <f t="shared" si="120"/>
        <v>2.3122272371253747E-20</v>
      </c>
    </row>
    <row r="7722" spans="1:2">
      <c r="A7722">
        <v>137.86502950068098</v>
      </c>
      <c r="B7722">
        <f t="shared" si="120"/>
        <v>1.9451106835711068E-44</v>
      </c>
    </row>
    <row r="7723" spans="1:2">
      <c r="A7723">
        <v>153.79528736018983</v>
      </c>
      <c r="B7723">
        <f t="shared" si="120"/>
        <v>3.5955790334036015E-18</v>
      </c>
    </row>
    <row r="7724" spans="1:2">
      <c r="A7724">
        <v>259.49027803988429</v>
      </c>
      <c r="B7724">
        <f t="shared" si="120"/>
        <v>4.6712446786599641E-154</v>
      </c>
    </row>
    <row r="7725" spans="1:2">
      <c r="A7725">
        <v>195.30772351543419</v>
      </c>
      <c r="B7725">
        <f t="shared" si="120"/>
        <v>2.9517893293907019E-7</v>
      </c>
    </row>
    <row r="7726" spans="1:2">
      <c r="A7726">
        <v>126.23198062981828</v>
      </c>
      <c r="B7726">
        <f t="shared" si="120"/>
        <v>2.3511036041133653E-71</v>
      </c>
    </row>
    <row r="7727" spans="1:2">
      <c r="A7727">
        <v>168.33326458225201</v>
      </c>
      <c r="B7727">
        <f t="shared" si="120"/>
        <v>6.9140607363108922E-5</v>
      </c>
    </row>
    <row r="7728" spans="1:2">
      <c r="A7728">
        <v>298.62488463521004</v>
      </c>
      <c r="B7728">
        <f t="shared" si="120"/>
        <v>0</v>
      </c>
    </row>
    <row r="7729" spans="1:2">
      <c r="A7729">
        <v>243.66339903252083</v>
      </c>
      <c r="B7729">
        <f t="shared" si="120"/>
        <v>2.1600475873853331E-99</v>
      </c>
    </row>
    <row r="7730" spans="1:2">
      <c r="A7730">
        <v>175.87760157737648</v>
      </c>
      <c r="B7730">
        <f t="shared" si="120"/>
        <v>5.1732384120623857E-2</v>
      </c>
    </row>
    <row r="7731" spans="1:2">
      <c r="A7731">
        <v>210.04341351697803</v>
      </c>
      <c r="B7731">
        <f t="shared" si="120"/>
        <v>2.2190737660350073E-23</v>
      </c>
    </row>
    <row r="7732" spans="1:2">
      <c r="A7732">
        <v>85.548720562364906</v>
      </c>
      <c r="B7732">
        <f t="shared" si="120"/>
        <v>7.6129320809102724E-217</v>
      </c>
    </row>
    <row r="7733" spans="1:2">
      <c r="A7733">
        <v>165.116170364563</v>
      </c>
      <c r="B7733">
        <f t="shared" si="120"/>
        <v>6.0099254874732331E-7</v>
      </c>
    </row>
    <row r="7734" spans="1:2">
      <c r="A7734">
        <v>176.45659272573539</v>
      </c>
      <c r="B7734">
        <f t="shared" si="120"/>
        <v>6.6198884847162673E-2</v>
      </c>
    </row>
    <row r="7735" spans="1:2">
      <c r="A7735">
        <v>150.91650811853469</v>
      </c>
      <c r="B7735">
        <f t="shared" si="120"/>
        <v>5.1949257613114316E-22</v>
      </c>
    </row>
    <row r="7736" spans="1:2">
      <c r="A7736">
        <v>191.46658746620233</v>
      </c>
      <c r="B7736">
        <f t="shared" si="120"/>
        <v>8.9422227852901056E-5</v>
      </c>
    </row>
    <row r="7737" spans="1:2">
      <c r="A7737">
        <v>105.46077464794507</v>
      </c>
      <c r="B7737">
        <f t="shared" si="120"/>
        <v>1.1728424925314475E-135</v>
      </c>
    </row>
    <row r="7738" spans="1:2">
      <c r="A7738">
        <v>106.88477050251095</v>
      </c>
      <c r="B7738">
        <f t="shared" si="120"/>
        <v>1.3876043857342391E-130</v>
      </c>
    </row>
    <row r="7739" spans="1:2">
      <c r="A7739">
        <v>149.22957166134438</v>
      </c>
      <c r="B7739">
        <f t="shared" si="120"/>
        <v>1.9029806154772764E-24</v>
      </c>
    </row>
    <row r="7740" spans="1:2">
      <c r="A7740">
        <v>232.99885287968209</v>
      </c>
      <c r="B7740">
        <f t="shared" si="120"/>
        <v>2.252453868484232E-69</v>
      </c>
    </row>
    <row r="7741" spans="1:2">
      <c r="A7741">
        <v>209.87190782732796</v>
      </c>
      <c r="B7741">
        <f t="shared" si="120"/>
        <v>3.9273649008598982E-23</v>
      </c>
    </row>
    <row r="7742" spans="1:2">
      <c r="A7742">
        <v>176.06151504849549</v>
      </c>
      <c r="B7742">
        <f t="shared" si="120"/>
        <v>5.6173513845919197E-2</v>
      </c>
    </row>
    <row r="7743" spans="1:2">
      <c r="A7743">
        <v>125.86334196355892</v>
      </c>
      <c r="B7743">
        <f t="shared" si="120"/>
        <v>2.5794859419591992E-72</v>
      </c>
    </row>
    <row r="7744" spans="1:2">
      <c r="A7744">
        <v>236.77197805198375</v>
      </c>
      <c r="B7744">
        <f t="shared" si="120"/>
        <v>2.2885581094258186E-79</v>
      </c>
    </row>
    <row r="7745" spans="1:2">
      <c r="A7745">
        <v>171.32649691091501</v>
      </c>
      <c r="B7745">
        <f t="shared" si="120"/>
        <v>2.0355766256126054E-3</v>
      </c>
    </row>
    <row r="7746" spans="1:2">
      <c r="A7746">
        <v>114.67013155168388</v>
      </c>
      <c r="B7746">
        <f t="shared" ref="B7746:B7809" si="121">_xlfn.NORM.DIST(A7746,180,3,FALSE)</f>
        <v>1.4058585897461908E-104</v>
      </c>
    </row>
    <row r="7747" spans="1:2">
      <c r="A7747">
        <v>224.53651399671799</v>
      </c>
      <c r="B7747">
        <f t="shared" si="121"/>
        <v>1.8489434115934604E-49</v>
      </c>
    </row>
    <row r="7748" spans="1:2">
      <c r="A7748">
        <v>198.50672788350494</v>
      </c>
      <c r="B7748">
        <f t="shared" si="121"/>
        <v>7.2469389518634827E-10</v>
      </c>
    </row>
    <row r="7749" spans="1:2">
      <c r="A7749">
        <v>178.3045404405857</v>
      </c>
      <c r="B7749">
        <f t="shared" si="121"/>
        <v>0.11335283583330082</v>
      </c>
    </row>
    <row r="7750" spans="1:2">
      <c r="A7750">
        <v>215.89675543480553</v>
      </c>
      <c r="B7750">
        <f t="shared" si="121"/>
        <v>1.0806451496670414E-32</v>
      </c>
    </row>
    <row r="7751" spans="1:2">
      <c r="A7751">
        <v>180.05658876034431</v>
      </c>
      <c r="B7751">
        <f t="shared" si="121"/>
        <v>0.13295710431225782</v>
      </c>
    </row>
    <row r="7752" spans="1:2">
      <c r="A7752">
        <v>128.17872675412218</v>
      </c>
      <c r="B7752">
        <f t="shared" si="121"/>
        <v>2.1419399490178409E-66</v>
      </c>
    </row>
    <row r="7753" spans="1:2">
      <c r="A7753">
        <v>166.45064465563337</v>
      </c>
      <c r="B7753">
        <f t="shared" si="121"/>
        <v>4.9470497509401901E-6</v>
      </c>
    </row>
    <row r="7754" spans="1:2">
      <c r="A7754">
        <v>96.675601525639649</v>
      </c>
      <c r="B7754">
        <f t="shared" si="121"/>
        <v>4.0535234838333496E-169</v>
      </c>
    </row>
    <row r="7755" spans="1:2">
      <c r="A7755">
        <v>178.50747144591878</v>
      </c>
      <c r="B7755">
        <f t="shared" si="121"/>
        <v>0.11750097093722321</v>
      </c>
    </row>
    <row r="7756" spans="1:2">
      <c r="A7756">
        <v>233.36841923053726</v>
      </c>
      <c r="B7756">
        <f t="shared" si="121"/>
        <v>2.5363588065523681E-70</v>
      </c>
    </row>
    <row r="7757" spans="1:2">
      <c r="A7757">
        <v>188.16733518149704</v>
      </c>
      <c r="B7757">
        <f t="shared" si="121"/>
        <v>3.26856451860737E-3</v>
      </c>
    </row>
    <row r="7758" spans="1:2">
      <c r="A7758">
        <v>84.845999481040053</v>
      </c>
      <c r="B7758">
        <f t="shared" si="121"/>
        <v>4.643192414498574E-220</v>
      </c>
    </row>
    <row r="7759" spans="1:2">
      <c r="A7759">
        <v>151.89811438147444</v>
      </c>
      <c r="B7759">
        <f t="shared" si="121"/>
        <v>1.1747334821807969E-20</v>
      </c>
    </row>
    <row r="7760" spans="1:2">
      <c r="A7760">
        <v>196.43799123485223</v>
      </c>
      <c r="B7760">
        <f t="shared" si="121"/>
        <v>4.021275103418189E-8</v>
      </c>
    </row>
    <row r="7761" spans="1:2">
      <c r="A7761">
        <v>176.39403199580556</v>
      </c>
      <c r="B7761">
        <f t="shared" si="121"/>
        <v>6.4574221083182351E-2</v>
      </c>
    </row>
    <row r="7762" spans="1:2">
      <c r="A7762">
        <v>151.61157580194413</v>
      </c>
      <c r="B7762">
        <f t="shared" si="121"/>
        <v>4.7796526851288441E-21</v>
      </c>
    </row>
    <row r="7763" spans="1:2">
      <c r="A7763">
        <v>186.2481296936312</v>
      </c>
      <c r="B7763">
        <f t="shared" si="121"/>
        <v>1.520104533841702E-2</v>
      </c>
    </row>
    <row r="7764" spans="1:2">
      <c r="A7764">
        <v>227.2563692710537</v>
      </c>
      <c r="B7764">
        <f t="shared" si="121"/>
        <v>1.7505646026924385E-55</v>
      </c>
    </row>
    <row r="7765" spans="1:2">
      <c r="A7765">
        <v>219.0762784263643</v>
      </c>
      <c r="B7765">
        <f t="shared" si="121"/>
        <v>1.9151953348641725E-38</v>
      </c>
    </row>
    <row r="7766" spans="1:2">
      <c r="A7766">
        <v>147.50344052998116</v>
      </c>
      <c r="B7766">
        <f t="shared" si="121"/>
        <v>4.4110581845895397E-27</v>
      </c>
    </row>
    <row r="7767" spans="1:2">
      <c r="A7767">
        <v>139.25980329047889</v>
      </c>
      <c r="B7767">
        <f t="shared" si="121"/>
        <v>1.1964364937804611E-41</v>
      </c>
    </row>
    <row r="7768" spans="1:2">
      <c r="A7768">
        <v>153.94655792959384</v>
      </c>
      <c r="B7768">
        <f t="shared" si="121"/>
        <v>5.5782684987368486E-18</v>
      </c>
    </row>
    <row r="7769" spans="1:2">
      <c r="A7769">
        <v>146.22659864442539</v>
      </c>
      <c r="B7769">
        <f t="shared" si="121"/>
        <v>4.0083567448800382E-29</v>
      </c>
    </row>
    <row r="7770" spans="1:2">
      <c r="A7770">
        <v>99.630508884438314</v>
      </c>
      <c r="B7770">
        <f t="shared" si="121"/>
        <v>1.8980045583408082E-157</v>
      </c>
    </row>
    <row r="7771" spans="1:2">
      <c r="A7771">
        <v>136.81883319775807</v>
      </c>
      <c r="B7771">
        <f t="shared" si="121"/>
        <v>1.3658037731424058E-46</v>
      </c>
    </row>
    <row r="7772" spans="1:2">
      <c r="A7772">
        <v>115.62460304019623</v>
      </c>
      <c r="B7772">
        <f t="shared" si="121"/>
        <v>1.3643381977962662E-101</v>
      </c>
    </row>
    <row r="7773" spans="1:2">
      <c r="A7773">
        <v>265.53576662961859</v>
      </c>
      <c r="B7773">
        <f t="shared" si="121"/>
        <v>3.9659351566244685E-178</v>
      </c>
    </row>
    <row r="7774" spans="1:2">
      <c r="A7774">
        <v>188.4519604115485</v>
      </c>
      <c r="B7774">
        <f t="shared" si="121"/>
        <v>2.5132031110287525E-3</v>
      </c>
    </row>
    <row r="7775" spans="1:2">
      <c r="A7775">
        <v>132.79152244620491</v>
      </c>
      <c r="B7775">
        <f t="shared" si="121"/>
        <v>2.2507789387170113E-55</v>
      </c>
    </row>
    <row r="7776" spans="1:2">
      <c r="A7776">
        <v>205.26085154386237</v>
      </c>
      <c r="B7776">
        <f t="shared" si="121"/>
        <v>5.3430984509812263E-17</v>
      </c>
    </row>
    <row r="7777" spans="1:2">
      <c r="A7777">
        <v>183.42999783242703</v>
      </c>
      <c r="B7777">
        <f t="shared" si="121"/>
        <v>6.917224702582761E-2</v>
      </c>
    </row>
    <row r="7778" spans="1:2">
      <c r="A7778">
        <v>126.25238969092607</v>
      </c>
      <c r="B7778">
        <f t="shared" si="121"/>
        <v>2.6559170673339535E-71</v>
      </c>
    </row>
    <row r="7779" spans="1:2">
      <c r="A7779">
        <v>197.98681864784157</v>
      </c>
      <c r="B7779">
        <f t="shared" si="121"/>
        <v>2.0793764533395829E-9</v>
      </c>
    </row>
    <row r="7780" spans="1:2">
      <c r="A7780">
        <v>166.40211515521514</v>
      </c>
      <c r="B7780">
        <f t="shared" si="121"/>
        <v>4.5979022484478646E-6</v>
      </c>
    </row>
    <row r="7781" spans="1:2">
      <c r="A7781">
        <v>109.51208923841477</v>
      </c>
      <c r="B7781">
        <f t="shared" si="121"/>
        <v>1.7593357890403182E-121</v>
      </c>
    </row>
    <row r="7782" spans="1:2">
      <c r="A7782">
        <v>201.7632486965158</v>
      </c>
      <c r="B7782">
        <f t="shared" si="121"/>
        <v>4.9668108409937385E-13</v>
      </c>
    </row>
    <row r="7783" spans="1:2">
      <c r="A7783">
        <v>244.49680768128019</v>
      </c>
      <c r="B7783">
        <f t="shared" si="121"/>
        <v>5.7202149394776918E-102</v>
      </c>
    </row>
    <row r="7784" spans="1:2">
      <c r="A7784">
        <v>65.947672737529501</v>
      </c>
      <c r="B7784">
        <f t="shared" si="121"/>
        <v>0</v>
      </c>
    </row>
    <row r="7785" spans="1:2">
      <c r="A7785">
        <v>180.95394966592721</v>
      </c>
      <c r="B7785">
        <f t="shared" si="121"/>
        <v>0.12642481610413317</v>
      </c>
    </row>
    <row r="7786" spans="1:2">
      <c r="A7786">
        <v>131.87369449922699</v>
      </c>
      <c r="B7786">
        <f t="shared" si="121"/>
        <v>1.742435520822734E-57</v>
      </c>
    </row>
    <row r="7787" spans="1:2">
      <c r="A7787">
        <v>137.48514265869744</v>
      </c>
      <c r="B7787">
        <f t="shared" si="121"/>
        <v>3.2588820594240703E-45</v>
      </c>
    </row>
    <row r="7788" spans="1:2">
      <c r="A7788">
        <v>118.93214650597656</v>
      </c>
      <c r="B7788">
        <f t="shared" si="121"/>
        <v>1.3983860235654152E-91</v>
      </c>
    </row>
    <row r="7789" spans="1:2">
      <c r="A7789">
        <v>197.80841330401017</v>
      </c>
      <c r="B7789">
        <f t="shared" si="121"/>
        <v>2.9649175215652836E-9</v>
      </c>
    </row>
    <row r="7790" spans="1:2">
      <c r="A7790">
        <v>297.82243745983578</v>
      </c>
      <c r="B7790">
        <f t="shared" si="121"/>
        <v>0</v>
      </c>
    </row>
    <row r="7791" spans="1:2">
      <c r="A7791">
        <v>191.19465991905599</v>
      </c>
      <c r="B7791">
        <f t="shared" si="121"/>
        <v>1.259285518133866E-4</v>
      </c>
    </row>
    <row r="7792" spans="1:2">
      <c r="A7792">
        <v>118.60328231676249</v>
      </c>
      <c r="B7792">
        <f t="shared" si="121"/>
        <v>1.4924925985563435E-92</v>
      </c>
    </row>
    <row r="7793" spans="1:2">
      <c r="A7793">
        <v>138.5093064524699</v>
      </c>
      <c r="B7793">
        <f t="shared" si="121"/>
        <v>3.8804879111852399E-43</v>
      </c>
    </row>
    <row r="7794" spans="1:2">
      <c r="A7794">
        <v>179.50252913549775</v>
      </c>
      <c r="B7794">
        <f t="shared" si="121"/>
        <v>0.1311649537980849</v>
      </c>
    </row>
    <row r="7795" spans="1:2">
      <c r="A7795">
        <v>197.33645376589266</v>
      </c>
      <c r="B7795">
        <f t="shared" si="121"/>
        <v>7.4509886438994178E-9</v>
      </c>
    </row>
    <row r="7796" spans="1:2">
      <c r="A7796">
        <v>191.9673052267899</v>
      </c>
      <c r="B7796">
        <f t="shared" si="121"/>
        <v>4.659500660669714E-5</v>
      </c>
    </row>
    <row r="7797" spans="1:2">
      <c r="A7797">
        <v>283.16362931916956</v>
      </c>
      <c r="B7797">
        <f t="shared" si="121"/>
        <v>2.1954348884443268E-258</v>
      </c>
    </row>
    <row r="7798" spans="1:2">
      <c r="A7798">
        <v>166.75753431598423</v>
      </c>
      <c r="B7798">
        <f t="shared" si="121"/>
        <v>7.8113401842706763E-6</v>
      </c>
    </row>
    <row r="7799" spans="1:2">
      <c r="A7799">
        <v>222.88598915991315</v>
      </c>
      <c r="B7799">
        <f t="shared" si="121"/>
        <v>5.6020777432557981E-46</v>
      </c>
    </row>
    <row r="7800" spans="1:2">
      <c r="A7800">
        <v>263.77223821298685</v>
      </c>
      <c r="B7800">
        <f t="shared" si="121"/>
        <v>6.3432724238921368E-171</v>
      </c>
    </row>
    <row r="7801" spans="1:2">
      <c r="A7801">
        <v>252.94128863577498</v>
      </c>
      <c r="B7801">
        <f t="shared" si="121"/>
        <v>5.6915271791352539E-130</v>
      </c>
    </row>
    <row r="7802" spans="1:2">
      <c r="A7802">
        <v>214.34392738199676</v>
      </c>
      <c r="B7802">
        <f t="shared" si="121"/>
        <v>4.6270849896605176E-30</v>
      </c>
    </row>
    <row r="7803" spans="1:2">
      <c r="A7803">
        <v>176.33535594512068</v>
      </c>
      <c r="B7803">
        <f t="shared" si="121"/>
        <v>6.3061767123264723E-2</v>
      </c>
    </row>
    <row r="7804" spans="1:2">
      <c r="A7804">
        <v>239.61451961411512</v>
      </c>
      <c r="B7804">
        <f t="shared" si="121"/>
        <v>2.3844445948836498E-87</v>
      </c>
    </row>
    <row r="7805" spans="1:2">
      <c r="A7805">
        <v>253.31213055294938</v>
      </c>
      <c r="B7805">
        <f t="shared" si="121"/>
        <v>2.7965952128948071E-131</v>
      </c>
    </row>
    <row r="7806" spans="1:2">
      <c r="A7806">
        <v>183.1914669307298</v>
      </c>
      <c r="B7806">
        <f t="shared" si="121"/>
        <v>7.5516071656478931E-2</v>
      </c>
    </row>
    <row r="7807" spans="1:2">
      <c r="A7807">
        <v>164.76973814831581</v>
      </c>
      <c r="B7807">
        <f t="shared" si="121"/>
        <v>3.3663514154355563E-7</v>
      </c>
    </row>
    <row r="7808" spans="1:2">
      <c r="A7808">
        <v>209.21667260125105</v>
      </c>
      <c r="B7808">
        <f t="shared" si="121"/>
        <v>3.3747578159517804E-22</v>
      </c>
    </row>
    <row r="7809" spans="1:2">
      <c r="A7809">
        <v>232.10978315517423</v>
      </c>
      <c r="B7809">
        <f t="shared" si="121"/>
        <v>4.0489433168551473E-67</v>
      </c>
    </row>
    <row r="7810" spans="1:2">
      <c r="A7810">
        <v>32.323744562454522</v>
      </c>
      <c r="B7810">
        <f t="shared" ref="B7810:B7873" si="122">_xlfn.NORM.DIST(A7810,180,3,FALSE)</f>
        <v>0</v>
      </c>
    </row>
    <row r="7811" spans="1:2">
      <c r="A7811">
        <v>190.00264319372945</v>
      </c>
      <c r="B7811">
        <f t="shared" si="122"/>
        <v>5.1258518430408282E-4</v>
      </c>
    </row>
    <row r="7812" spans="1:2">
      <c r="A7812">
        <v>135.71999079402303</v>
      </c>
      <c r="B7812">
        <f t="shared" si="122"/>
        <v>6.5552971069191319E-49</v>
      </c>
    </row>
    <row r="7813" spans="1:2">
      <c r="A7813">
        <v>169.16075924171309</v>
      </c>
      <c r="B7813">
        <f t="shared" si="122"/>
        <v>1.945686933029627E-4</v>
      </c>
    </row>
    <row r="7814" spans="1:2">
      <c r="A7814">
        <v>215.53281317181245</v>
      </c>
      <c r="B7814">
        <f t="shared" si="122"/>
        <v>4.5804338233011194E-32</v>
      </c>
    </row>
    <row r="7815" spans="1:2">
      <c r="A7815">
        <v>187.47644207876874</v>
      </c>
      <c r="B7815">
        <f t="shared" si="122"/>
        <v>5.9584192903163078E-3</v>
      </c>
    </row>
    <row r="7816" spans="1:2">
      <c r="A7816">
        <v>194.16875875293044</v>
      </c>
      <c r="B7816">
        <f t="shared" si="122"/>
        <v>1.905939449113094E-6</v>
      </c>
    </row>
    <row r="7817" spans="1:2">
      <c r="A7817">
        <v>223.55084911367157</v>
      </c>
      <c r="B7817">
        <f t="shared" si="122"/>
        <v>2.3002876642463736E-47</v>
      </c>
    </row>
    <row r="7818" spans="1:2">
      <c r="A7818">
        <v>185.36062543687876</v>
      </c>
      <c r="B7818">
        <f t="shared" si="122"/>
        <v>2.694352649087095E-2</v>
      </c>
    </row>
    <row r="7819" spans="1:2">
      <c r="A7819">
        <v>218.83600811604992</v>
      </c>
      <c r="B7819">
        <f t="shared" si="122"/>
        <v>5.4185060161834557E-38</v>
      </c>
    </row>
    <row r="7820" spans="1:2">
      <c r="A7820">
        <v>292.7582072513178</v>
      </c>
      <c r="B7820">
        <f t="shared" si="122"/>
        <v>2.2758719079712107E-308</v>
      </c>
    </row>
    <row r="7821" spans="1:2">
      <c r="A7821">
        <v>155.91452483902685</v>
      </c>
      <c r="B7821">
        <f t="shared" si="122"/>
        <v>1.3402898832889368E-15</v>
      </c>
    </row>
    <row r="7822" spans="1:2">
      <c r="A7822">
        <v>227.92569370692945</v>
      </c>
      <c r="B7822">
        <f t="shared" si="122"/>
        <v>5.0824476308666195E-57</v>
      </c>
    </row>
    <row r="7823" spans="1:2">
      <c r="A7823">
        <v>123.23532746420824</v>
      </c>
      <c r="B7823">
        <f t="shared" si="122"/>
        <v>2.3964828564370389E-79</v>
      </c>
    </row>
    <row r="7824" spans="1:2">
      <c r="A7824">
        <v>136.73499370241188</v>
      </c>
      <c r="B7824">
        <f t="shared" si="122"/>
        <v>9.1310761079618859E-47</v>
      </c>
    </row>
    <row r="7825" spans="1:2">
      <c r="A7825">
        <v>119.91943483706564</v>
      </c>
      <c r="B7825">
        <f t="shared" si="122"/>
        <v>1.0751666560021608E-88</v>
      </c>
    </row>
    <row r="7826" spans="1:2">
      <c r="A7826">
        <v>151.61157580194413</v>
      </c>
      <c r="B7826">
        <f t="shared" si="122"/>
        <v>4.7796526851288441E-21</v>
      </c>
    </row>
    <row r="7827" spans="1:2">
      <c r="A7827">
        <v>196.47086605771619</v>
      </c>
      <c r="B7827">
        <f t="shared" si="122"/>
        <v>3.7867002551710276E-8</v>
      </c>
    </row>
    <row r="7828" spans="1:2">
      <c r="A7828">
        <v>197.83740344762919</v>
      </c>
      <c r="B7828">
        <f t="shared" si="122"/>
        <v>2.7994958911627399E-9</v>
      </c>
    </row>
    <row r="7829" spans="1:2">
      <c r="A7829">
        <v>160.40556192790973</v>
      </c>
      <c r="B7829">
        <f t="shared" si="122"/>
        <v>7.2483503368413195E-11</v>
      </c>
    </row>
    <row r="7830" spans="1:2">
      <c r="A7830">
        <v>87.896226432058029</v>
      </c>
      <c r="B7830">
        <f t="shared" si="122"/>
        <v>2.8048817050387049E-206</v>
      </c>
    </row>
    <row r="7831" spans="1:2">
      <c r="A7831">
        <v>228.18103889192571</v>
      </c>
      <c r="B7831">
        <f t="shared" si="122"/>
        <v>1.3000957089819246E-57</v>
      </c>
    </row>
    <row r="7832" spans="1:2">
      <c r="A7832">
        <v>171.31455297174398</v>
      </c>
      <c r="B7832">
        <f t="shared" si="122"/>
        <v>2.0122642160907557E-3</v>
      </c>
    </row>
    <row r="7833" spans="1:2">
      <c r="A7833">
        <v>193.7030031055474</v>
      </c>
      <c r="B7833">
        <f t="shared" si="122"/>
        <v>3.9202899536456024E-6</v>
      </c>
    </row>
    <row r="7834" spans="1:2">
      <c r="A7834">
        <v>228.290969516529</v>
      </c>
      <c r="B7834">
        <f t="shared" si="122"/>
        <v>7.2127019819683914E-58</v>
      </c>
    </row>
    <row r="7835" spans="1:2">
      <c r="A7835">
        <v>155.19684484359459</v>
      </c>
      <c r="B7835">
        <f t="shared" si="122"/>
        <v>1.9083271399488349E-16</v>
      </c>
    </row>
    <row r="7836" spans="1:2">
      <c r="A7836">
        <v>216.15210061980179</v>
      </c>
      <c r="B7836">
        <f t="shared" si="122"/>
        <v>3.8886790038140127E-33</v>
      </c>
    </row>
    <row r="7837" spans="1:2">
      <c r="A7837">
        <v>123.18453673258773</v>
      </c>
      <c r="B7837">
        <f t="shared" si="122"/>
        <v>1.7393514020387479E-79</v>
      </c>
    </row>
    <row r="7838" spans="1:2">
      <c r="A7838">
        <v>115.96935382811353</v>
      </c>
      <c r="B7838">
        <f t="shared" si="122"/>
        <v>1.5958753771054488E-100</v>
      </c>
    </row>
    <row r="7839" spans="1:2">
      <c r="A7839">
        <v>212.17221774320933</v>
      </c>
      <c r="B7839">
        <f t="shared" si="122"/>
        <v>1.4145270485916037E-26</v>
      </c>
    </row>
    <row r="7840" spans="1:2">
      <c r="A7840">
        <v>148.76022123615257</v>
      </c>
      <c r="B7840">
        <f t="shared" si="122"/>
        <v>3.7775999721284175E-25</v>
      </c>
    </row>
    <row r="7841" spans="1:2">
      <c r="A7841">
        <v>203.02634925399616</v>
      </c>
      <c r="B7841">
        <f t="shared" si="122"/>
        <v>2.143362885497282E-14</v>
      </c>
    </row>
    <row r="7842" spans="1:2">
      <c r="A7842">
        <v>104.91158536722651</v>
      </c>
      <c r="B7842">
        <f t="shared" si="122"/>
        <v>1.2206506373691166E-137</v>
      </c>
    </row>
    <row r="7843" spans="1:2">
      <c r="A7843">
        <v>202.53925686090952</v>
      </c>
      <c r="B7843">
        <f t="shared" si="122"/>
        <v>7.3552379894919108E-14</v>
      </c>
    </row>
    <row r="7844" spans="1:2">
      <c r="A7844">
        <v>128.90568359551253</v>
      </c>
      <c r="B7844">
        <f t="shared" si="122"/>
        <v>1.3674412669768419E-64</v>
      </c>
    </row>
    <row r="7845" spans="1:2">
      <c r="A7845">
        <v>162.24962496351509</v>
      </c>
      <c r="B7845">
        <f t="shared" si="122"/>
        <v>3.3251112418634295E-9</v>
      </c>
    </row>
    <row r="7846" spans="1:2">
      <c r="A7846">
        <v>198.86139330053993</v>
      </c>
      <c r="B7846">
        <f t="shared" si="122"/>
        <v>3.4704746544932268E-10</v>
      </c>
    </row>
    <row r="7847" spans="1:2">
      <c r="A7847">
        <v>246.98590141240857</v>
      </c>
      <c r="B7847">
        <f t="shared" si="122"/>
        <v>7.2635277577709323E-110</v>
      </c>
    </row>
    <row r="7848" spans="1:2">
      <c r="A7848">
        <v>255.89341294078622</v>
      </c>
      <c r="B7848">
        <f t="shared" si="122"/>
        <v>1.4260532347405677E-140</v>
      </c>
    </row>
    <row r="7849" spans="1:2">
      <c r="A7849">
        <v>189.43849499890348</v>
      </c>
      <c r="B7849">
        <f t="shared" si="122"/>
        <v>9.4273255692051128E-4</v>
      </c>
    </row>
    <row r="7850" spans="1:2">
      <c r="A7850">
        <v>184.83520807392779</v>
      </c>
      <c r="B7850">
        <f t="shared" si="122"/>
        <v>3.6283313433075143E-2</v>
      </c>
    </row>
    <row r="7851" spans="1:2">
      <c r="A7851">
        <v>156.79205648637435</v>
      </c>
      <c r="B7851">
        <f t="shared" si="122"/>
        <v>1.3443869896701864E-14</v>
      </c>
    </row>
    <row r="7852" spans="1:2">
      <c r="A7852">
        <v>164.05437736437307</v>
      </c>
      <c r="B7852">
        <f t="shared" si="122"/>
        <v>9.7514334796467095E-8</v>
      </c>
    </row>
    <row r="7853" spans="1:2">
      <c r="A7853">
        <v>120.6012830149848</v>
      </c>
      <c r="B7853">
        <f t="shared" si="122"/>
        <v>9.9325781427685628E-87</v>
      </c>
    </row>
    <row r="7854" spans="1:2">
      <c r="A7854">
        <v>146.00766507981461</v>
      </c>
      <c r="B7854">
        <f t="shared" si="122"/>
        <v>1.7579499989321569E-29</v>
      </c>
    </row>
    <row r="7855" spans="1:2">
      <c r="A7855">
        <v>93.640913291601464</v>
      </c>
      <c r="B7855">
        <f t="shared" si="122"/>
        <v>1.526573398829346E-181</v>
      </c>
    </row>
    <row r="7856" spans="1:2">
      <c r="A7856">
        <v>219.11814019375015</v>
      </c>
      <c r="B7856">
        <f t="shared" si="122"/>
        <v>1.5967438750609467E-38</v>
      </c>
    </row>
    <row r="7857" spans="1:2">
      <c r="A7857">
        <v>215.07175392769568</v>
      </c>
      <c r="B7857">
        <f t="shared" si="122"/>
        <v>2.7946375451092036E-31</v>
      </c>
    </row>
    <row r="7858" spans="1:2">
      <c r="A7858">
        <v>149.20145122203394</v>
      </c>
      <c r="B7858">
        <f t="shared" si="122"/>
        <v>1.7284680138398792E-24</v>
      </c>
    </row>
    <row r="7859" spans="1:2">
      <c r="A7859">
        <v>270.72291504708119</v>
      </c>
      <c r="B7859">
        <f t="shared" si="122"/>
        <v>3.4600520429608489E-200</v>
      </c>
    </row>
    <row r="7860" spans="1:2">
      <c r="A7860">
        <v>247.22698344674427</v>
      </c>
      <c r="B7860">
        <f t="shared" si="122"/>
        <v>1.2035704989048882E-110</v>
      </c>
    </row>
    <row r="7861" spans="1:2">
      <c r="A7861">
        <v>151.76174474589061</v>
      </c>
      <c r="B7861">
        <f t="shared" si="122"/>
        <v>7.665949386063116E-21</v>
      </c>
    </row>
    <row r="7862" spans="1:2">
      <c r="A7862">
        <v>143.73240264802007</v>
      </c>
      <c r="B7862">
        <f t="shared" si="122"/>
        <v>2.443397766140302E-33</v>
      </c>
    </row>
    <row r="7863" spans="1:2">
      <c r="A7863">
        <v>161.35151031419809</v>
      </c>
      <c r="B7863">
        <f t="shared" si="122"/>
        <v>5.4084225274492189E-10</v>
      </c>
    </row>
    <row r="7864" spans="1:2">
      <c r="A7864">
        <v>226.17619651980931</v>
      </c>
      <c r="B7864">
        <f t="shared" si="122"/>
        <v>4.7665311924575541E-53</v>
      </c>
    </row>
    <row r="7865" spans="1:2">
      <c r="A7865">
        <v>161.24302919677575</v>
      </c>
      <c r="B7865">
        <f t="shared" si="122"/>
        <v>4.3168453903468887E-10</v>
      </c>
    </row>
    <row r="7866" spans="1:2">
      <c r="A7866">
        <v>163.79607518472767</v>
      </c>
      <c r="B7866">
        <f t="shared" si="122"/>
        <v>6.1476162115553207E-8</v>
      </c>
    </row>
    <row r="7867" spans="1:2">
      <c r="A7867">
        <v>210.91091457463335</v>
      </c>
      <c r="B7867">
        <f t="shared" si="122"/>
        <v>1.1758736683783258E-24</v>
      </c>
    </row>
    <row r="7868" spans="1:2">
      <c r="A7868">
        <v>298.68240108015016</v>
      </c>
      <c r="B7868">
        <f t="shared" si="122"/>
        <v>0</v>
      </c>
    </row>
    <row r="7869" spans="1:2">
      <c r="A7869">
        <v>116.25148590581375</v>
      </c>
      <c r="B7869">
        <f t="shared" si="122"/>
        <v>1.1825207964231187E-99</v>
      </c>
    </row>
    <row r="7870" spans="1:2">
      <c r="A7870">
        <v>275.37710866425186</v>
      </c>
      <c r="B7870">
        <f t="shared" si="122"/>
        <v>4.377044727414671E-221</v>
      </c>
    </row>
    <row r="7871" spans="1:2">
      <c r="A7871">
        <v>179.2723473951628</v>
      </c>
      <c r="B7871">
        <f t="shared" si="122"/>
        <v>0.12912604176121287</v>
      </c>
    </row>
    <row r="7872" spans="1:2">
      <c r="A7872">
        <v>228.46224328503013</v>
      </c>
      <c r="B7872">
        <f t="shared" si="122"/>
        <v>2.8725971753331778E-58</v>
      </c>
    </row>
    <row r="7873" spans="1:2">
      <c r="A7873">
        <v>227.35226866614539</v>
      </c>
      <c r="B7873">
        <f t="shared" si="122"/>
        <v>1.0574789715096803E-55</v>
      </c>
    </row>
    <row r="7874" spans="1:2">
      <c r="A7874">
        <v>129.39944372163154</v>
      </c>
      <c r="B7874">
        <f t="shared" ref="B7874:B7937" si="123">_xlfn.NORM.DIST(A7874,180,3,FALSE)</f>
        <v>2.2254525244930389E-63</v>
      </c>
    </row>
    <row r="7875" spans="1:2">
      <c r="A7875">
        <v>212.84618060206412</v>
      </c>
      <c r="B7875">
        <f t="shared" si="123"/>
        <v>1.2397833926348422E-27</v>
      </c>
    </row>
    <row r="7876" spans="1:2">
      <c r="A7876">
        <v>105.15301528328564</v>
      </c>
      <c r="B7876">
        <f t="shared" si="123"/>
        <v>9.1196690878074096E-137</v>
      </c>
    </row>
    <row r="7877" spans="1:2">
      <c r="A7877">
        <v>230.51764446761808</v>
      </c>
      <c r="B7877">
        <f t="shared" si="123"/>
        <v>3.5456876440840911E-63</v>
      </c>
    </row>
    <row r="7878" spans="1:2">
      <c r="A7878">
        <v>231.30745194037445</v>
      </c>
      <c r="B7878">
        <f t="shared" si="123"/>
        <v>4.0673882161262083E-65</v>
      </c>
    </row>
    <row r="7879" spans="1:2">
      <c r="A7879">
        <v>198.41929361035</v>
      </c>
      <c r="B7879">
        <f t="shared" si="123"/>
        <v>8.6706679079399387E-10</v>
      </c>
    </row>
    <row r="7880" spans="1:2">
      <c r="A7880">
        <v>120.6012830149848</v>
      </c>
      <c r="B7880">
        <f t="shared" si="123"/>
        <v>9.9325781427685628E-87</v>
      </c>
    </row>
    <row r="7881" spans="1:2">
      <c r="A7881">
        <v>198.13634980862844</v>
      </c>
      <c r="B7881">
        <f t="shared" si="123"/>
        <v>1.5403082357254073E-9</v>
      </c>
    </row>
    <row r="7882" spans="1:2">
      <c r="A7882">
        <v>261.91872439056169</v>
      </c>
      <c r="B7882">
        <f t="shared" si="123"/>
        <v>1.6297194836884162E-163</v>
      </c>
    </row>
    <row r="7883" spans="1:2">
      <c r="A7883">
        <v>212.69751914558583</v>
      </c>
      <c r="B7883">
        <f t="shared" si="123"/>
        <v>2.1302942550279468E-27</v>
      </c>
    </row>
    <row r="7884" spans="1:2">
      <c r="A7884">
        <v>234.32207899502828</v>
      </c>
      <c r="B7884">
        <f t="shared" si="123"/>
        <v>8.4395074482044965E-73</v>
      </c>
    </row>
    <row r="7885" spans="1:2">
      <c r="A7885">
        <v>191.84705411105824</v>
      </c>
      <c r="B7885">
        <f t="shared" si="123"/>
        <v>5.4630263608497658E-5</v>
      </c>
    </row>
    <row r="7886" spans="1:2">
      <c r="A7886">
        <v>241.39671768323751</v>
      </c>
      <c r="B7886">
        <f t="shared" si="123"/>
        <v>1.4924925985563435E-92</v>
      </c>
    </row>
    <row r="7887" spans="1:2">
      <c r="A7887">
        <v>209.98311401825049</v>
      </c>
      <c r="B7887">
        <f t="shared" si="123"/>
        <v>2.7133311370690175E-23</v>
      </c>
    </row>
    <row r="7888" spans="1:2">
      <c r="A7888">
        <v>249.07527904331801</v>
      </c>
      <c r="B7888">
        <f t="shared" si="123"/>
        <v>1.0048776608914137E-116</v>
      </c>
    </row>
    <row r="7889" spans="1:2">
      <c r="A7889">
        <v>135.52633663464803</v>
      </c>
      <c r="B7889">
        <f t="shared" si="123"/>
        <v>2.5229058151583521E-49</v>
      </c>
    </row>
    <row r="7890" spans="1:2">
      <c r="A7890">
        <v>174.91779590243823</v>
      </c>
      <c r="B7890">
        <f t="shared" si="123"/>
        <v>3.1666875818497031E-2</v>
      </c>
    </row>
    <row r="7891" spans="1:2">
      <c r="A7891">
        <v>233.81567916629137</v>
      </c>
      <c r="B7891">
        <f t="shared" si="123"/>
        <v>1.7683171455252788E-71</v>
      </c>
    </row>
    <row r="7892" spans="1:2">
      <c r="A7892">
        <v>59.360184422694147</v>
      </c>
      <c r="B7892">
        <f t="shared" si="123"/>
        <v>0</v>
      </c>
    </row>
    <row r="7893" spans="1:2">
      <c r="A7893">
        <v>141.27856093153241</v>
      </c>
      <c r="B7893">
        <f t="shared" si="123"/>
        <v>8.8770490029594087E-38</v>
      </c>
    </row>
    <row r="7894" spans="1:2">
      <c r="A7894">
        <v>280.52807738247793</v>
      </c>
      <c r="B7894">
        <f t="shared" si="123"/>
        <v>1.9684026849416797E-245</v>
      </c>
    </row>
    <row r="7895" spans="1:2">
      <c r="A7895">
        <v>211.5698605390935</v>
      </c>
      <c r="B7895">
        <f t="shared" si="123"/>
        <v>1.1939814484573712E-25</v>
      </c>
    </row>
    <row r="7896" spans="1:2">
      <c r="A7896">
        <v>156.94338503606559</v>
      </c>
      <c r="B7896">
        <f t="shared" si="123"/>
        <v>1.9835552906308927E-14</v>
      </c>
    </row>
    <row r="7897" spans="1:2">
      <c r="A7897">
        <v>216.45870037871646</v>
      </c>
      <c r="B7897">
        <f t="shared" si="123"/>
        <v>1.1289257397526149E-33</v>
      </c>
    </row>
    <row r="7898" spans="1:2">
      <c r="A7898">
        <v>239.87021268083481</v>
      </c>
      <c r="B7898">
        <f t="shared" si="123"/>
        <v>4.3677601957384454E-88</v>
      </c>
    </row>
    <row r="7899" spans="1:2">
      <c r="A7899">
        <v>179.87708179105539</v>
      </c>
      <c r="B7899">
        <f t="shared" si="123"/>
        <v>0.13286918523642652</v>
      </c>
    </row>
    <row r="7900" spans="1:2">
      <c r="A7900">
        <v>175.27843328905874</v>
      </c>
      <c r="B7900">
        <f t="shared" si="123"/>
        <v>3.8539888851544829E-2</v>
      </c>
    </row>
    <row r="7901" spans="1:2">
      <c r="A7901">
        <v>167.54687794644269</v>
      </c>
      <c r="B7901">
        <f t="shared" si="123"/>
        <v>2.4104302555236461E-5</v>
      </c>
    </row>
    <row r="7902" spans="1:2">
      <c r="A7902">
        <v>205.18594101275085</v>
      </c>
      <c r="B7902">
        <f t="shared" si="123"/>
        <v>6.5912956816136252E-17</v>
      </c>
    </row>
    <row r="7903" spans="1:2">
      <c r="A7903">
        <v>136.35928144110949</v>
      </c>
      <c r="B7903">
        <f t="shared" si="123"/>
        <v>1.4884104707766801E-47</v>
      </c>
    </row>
    <row r="7904" spans="1:2">
      <c r="A7904">
        <v>82.791178101324476</v>
      </c>
      <c r="B7904">
        <f t="shared" si="123"/>
        <v>1.3487181790697617E-229</v>
      </c>
    </row>
    <row r="7905" spans="1:2">
      <c r="A7905">
        <v>198.1779216745781</v>
      </c>
      <c r="B7905">
        <f t="shared" si="123"/>
        <v>1.4163922823429094E-9</v>
      </c>
    </row>
    <row r="7906" spans="1:2">
      <c r="A7906">
        <v>178.36698520994105</v>
      </c>
      <c r="B7906">
        <f t="shared" si="123"/>
        <v>0.11466930585689634</v>
      </c>
    </row>
    <row r="7907" spans="1:2">
      <c r="A7907">
        <v>165.88394532816892</v>
      </c>
      <c r="B7907">
        <f t="shared" si="123"/>
        <v>2.070506156233711E-6</v>
      </c>
    </row>
    <row r="7908" spans="1:2">
      <c r="A7908">
        <v>162.69247839743912</v>
      </c>
      <c r="B7908">
        <f t="shared" si="123"/>
        <v>7.8776643546037788E-9</v>
      </c>
    </row>
    <row r="7909" spans="1:2">
      <c r="A7909">
        <v>220.05672508355929</v>
      </c>
      <c r="B7909">
        <f t="shared" si="123"/>
        <v>2.5719741697335119E-40</v>
      </c>
    </row>
    <row r="7910" spans="1:2">
      <c r="A7910">
        <v>218.48766255032388</v>
      </c>
      <c r="B7910">
        <f t="shared" si="123"/>
        <v>2.4197005878483187E-37</v>
      </c>
    </row>
    <row r="7911" spans="1:2">
      <c r="A7911">
        <v>214.15815854168613</v>
      </c>
      <c r="B7911">
        <f t="shared" si="123"/>
        <v>9.3830253969831303E-30</v>
      </c>
    </row>
    <row r="7912" spans="1:2">
      <c r="A7912">
        <v>177.43373450655781</v>
      </c>
      <c r="B7912">
        <f t="shared" si="123"/>
        <v>9.2234219181827795E-2</v>
      </c>
    </row>
    <row r="7913" spans="1:2">
      <c r="A7913">
        <v>160.73280266908114</v>
      </c>
      <c r="B7913">
        <f t="shared" si="123"/>
        <v>1.4691660722631099E-10</v>
      </c>
    </row>
    <row r="7914" spans="1:2">
      <c r="A7914">
        <v>268.041674644046</v>
      </c>
      <c r="B7914">
        <f t="shared" si="123"/>
        <v>1.2695246547166577E-188</v>
      </c>
    </row>
    <row r="7915" spans="1:2">
      <c r="A7915">
        <v>206.16018377921137</v>
      </c>
      <c r="B7915">
        <f t="shared" si="123"/>
        <v>4.0928709404360569E-18</v>
      </c>
    </row>
    <row r="7916" spans="1:2">
      <c r="A7916">
        <v>199.55246034412994</v>
      </c>
      <c r="B7916">
        <f t="shared" si="123"/>
        <v>7.9412304228849972E-11</v>
      </c>
    </row>
    <row r="7917" spans="1:2">
      <c r="A7917">
        <v>153.71069412110955</v>
      </c>
      <c r="B7917">
        <f t="shared" si="123"/>
        <v>2.8094897257139586E-18</v>
      </c>
    </row>
    <row r="7918" spans="1:2">
      <c r="A7918">
        <v>145.49442357718362</v>
      </c>
      <c r="B7918">
        <f t="shared" si="123"/>
        <v>2.4933419343126488E-30</v>
      </c>
    </row>
    <row r="7919" spans="1:2">
      <c r="A7919">
        <v>230.9784717905859</v>
      </c>
      <c r="B7919">
        <f t="shared" si="123"/>
        <v>2.6375819474351587E-64</v>
      </c>
    </row>
    <row r="7920" spans="1:2">
      <c r="A7920">
        <v>225.23761163000017</v>
      </c>
      <c r="B7920">
        <f t="shared" si="123"/>
        <v>5.6018345582702272E-51</v>
      </c>
    </row>
    <row r="7921" spans="1:2">
      <c r="A7921">
        <v>92.079156274558045</v>
      </c>
      <c r="B7921">
        <f t="shared" si="123"/>
        <v>4.1364949789558183E-188</v>
      </c>
    </row>
    <row r="7922" spans="1:2">
      <c r="A7922">
        <v>148.61422687288723</v>
      </c>
      <c r="B7922">
        <f t="shared" si="123"/>
        <v>2.2731025978765673E-25</v>
      </c>
    </row>
    <row r="7923" spans="1:2">
      <c r="A7923">
        <v>152.9457601915783</v>
      </c>
      <c r="B7923">
        <f t="shared" si="123"/>
        <v>2.9115426986500199E-19</v>
      </c>
    </row>
    <row r="7924" spans="1:2">
      <c r="A7924">
        <v>138.6719991384598</v>
      </c>
      <c r="B7924">
        <f t="shared" si="123"/>
        <v>8.2031335431208598E-43</v>
      </c>
    </row>
    <row r="7925" spans="1:2">
      <c r="A7925">
        <v>194.32287035640911</v>
      </c>
      <c r="B7925">
        <f t="shared" si="123"/>
        <v>1.4933720247311645E-6</v>
      </c>
    </row>
    <row r="7926" spans="1:2">
      <c r="A7926">
        <v>120.6012830149848</v>
      </c>
      <c r="B7926">
        <f t="shared" si="123"/>
        <v>9.9325781427685628E-87</v>
      </c>
    </row>
    <row r="7927" spans="1:2">
      <c r="A7927">
        <v>189.77605623120326</v>
      </c>
      <c r="B7927">
        <f t="shared" si="123"/>
        <v>6.5749978306391165E-4</v>
      </c>
    </row>
    <row r="7928" spans="1:2">
      <c r="A7928">
        <v>158.17691564705456</v>
      </c>
      <c r="B7928">
        <f t="shared" si="123"/>
        <v>4.2968754854514663E-13</v>
      </c>
    </row>
    <row r="7929" spans="1:2">
      <c r="A7929">
        <v>260.49148163991049</v>
      </c>
      <c r="B7929">
        <f t="shared" si="123"/>
        <v>6.380158559462749E-158</v>
      </c>
    </row>
    <row r="7930" spans="1:2">
      <c r="A7930">
        <v>143.3546030963771</v>
      </c>
      <c r="B7930">
        <f t="shared" si="123"/>
        <v>5.2889184433914751E-34</v>
      </c>
    </row>
    <row r="7931" spans="1:2">
      <c r="A7931">
        <v>135.75408320291899</v>
      </c>
      <c r="B7931">
        <f t="shared" si="123"/>
        <v>7.7519432685869061E-49</v>
      </c>
    </row>
    <row r="7932" spans="1:2">
      <c r="A7932">
        <v>211.74490302626509</v>
      </c>
      <c r="B7932">
        <f t="shared" si="123"/>
        <v>6.4505727230723195E-26</v>
      </c>
    </row>
    <row r="7933" spans="1:2">
      <c r="A7933">
        <v>195.23026185168419</v>
      </c>
      <c r="B7933">
        <f t="shared" si="123"/>
        <v>3.3663514154355563E-7</v>
      </c>
    </row>
    <row r="7934" spans="1:2">
      <c r="A7934">
        <v>213.06256303403643</v>
      </c>
      <c r="B7934">
        <f t="shared" si="123"/>
        <v>5.6137364889987459E-28</v>
      </c>
    </row>
    <row r="7935" spans="1:2">
      <c r="A7935">
        <v>201.16222503900644</v>
      </c>
      <c r="B7935">
        <f t="shared" si="123"/>
        <v>2.0823210261171366E-12</v>
      </c>
    </row>
    <row r="7936" spans="1:2">
      <c r="A7936">
        <v>200.94978526656632</v>
      </c>
      <c r="B7936">
        <f t="shared" si="123"/>
        <v>3.4229334624519212E-12</v>
      </c>
    </row>
    <row r="7937" spans="1:2">
      <c r="A7937">
        <v>325.7206963095814</v>
      </c>
      <c r="B7937">
        <f t="shared" si="123"/>
        <v>0</v>
      </c>
    </row>
    <row r="7938" spans="1:2">
      <c r="A7938">
        <v>202.6898896471539</v>
      </c>
      <c r="B7938">
        <f t="shared" ref="B7938:B8001" si="124">_xlfn.NORM.DIST(A7938,180,3,FALSE)</f>
        <v>5.0375161619650906E-14</v>
      </c>
    </row>
    <row r="7939" spans="1:2">
      <c r="A7939">
        <v>59.360184422694147</v>
      </c>
      <c r="B7939">
        <f t="shared" si="124"/>
        <v>0</v>
      </c>
    </row>
    <row r="7940" spans="1:2">
      <c r="A7940">
        <v>124.53605722810607</v>
      </c>
      <c r="B7940">
        <f t="shared" si="124"/>
        <v>7.9740851171253489E-76</v>
      </c>
    </row>
    <row r="7941" spans="1:2">
      <c r="A7941">
        <v>131.80063933730708</v>
      </c>
      <c r="B7941">
        <f t="shared" si="124"/>
        <v>1.1786085805168855E-57</v>
      </c>
    </row>
    <row r="7942" spans="1:2">
      <c r="A7942">
        <v>217.4427418137202</v>
      </c>
      <c r="B7942">
        <f t="shared" si="124"/>
        <v>1.9863942692237961E-35</v>
      </c>
    </row>
    <row r="7943" spans="1:2">
      <c r="A7943">
        <v>179.07730170889408</v>
      </c>
      <c r="B7943">
        <f t="shared" si="124"/>
        <v>0.12683740683552977</v>
      </c>
    </row>
    <row r="7944" spans="1:2">
      <c r="A7944">
        <v>174.9334505799925</v>
      </c>
      <c r="B7944">
        <f t="shared" si="124"/>
        <v>3.1947617946087269E-2</v>
      </c>
    </row>
    <row r="7945" spans="1:2">
      <c r="A7945">
        <v>192.79103116758051</v>
      </c>
      <c r="B7945">
        <f t="shared" si="124"/>
        <v>1.5006579192263066E-5</v>
      </c>
    </row>
    <row r="7946" spans="1:2">
      <c r="A7946">
        <v>131.63574340040213</v>
      </c>
      <c r="B7946">
        <f t="shared" si="124"/>
        <v>4.8661907135836968E-58</v>
      </c>
    </row>
    <row r="7947" spans="1:2">
      <c r="A7947">
        <v>199.80038405235973</v>
      </c>
      <c r="B7947">
        <f t="shared" si="124"/>
        <v>4.6183628354759583E-11</v>
      </c>
    </row>
    <row r="7948" spans="1:2">
      <c r="A7948">
        <v>197.80012212293514</v>
      </c>
      <c r="B7948">
        <f t="shared" si="124"/>
        <v>3.0139492440382803E-9</v>
      </c>
    </row>
    <row r="7949" spans="1:2">
      <c r="A7949">
        <v>235.69713948716526</v>
      </c>
      <c r="B7949">
        <f t="shared" si="124"/>
        <v>1.8890303056854662E-76</v>
      </c>
    </row>
    <row r="7950" spans="1:2">
      <c r="A7950">
        <v>218.28044100373518</v>
      </c>
      <c r="B7950">
        <f t="shared" si="124"/>
        <v>5.8557370454814145E-37</v>
      </c>
    </row>
    <row r="7951" spans="1:2">
      <c r="A7951">
        <v>162.26620732566516</v>
      </c>
      <c r="B7951">
        <f t="shared" si="124"/>
        <v>3.4356036575139601E-9</v>
      </c>
    </row>
    <row r="7952" spans="1:2">
      <c r="A7952">
        <v>232.56562417343957</v>
      </c>
      <c r="B7952">
        <f t="shared" si="124"/>
        <v>2.8581900405443524E-68</v>
      </c>
    </row>
    <row r="7953" spans="1:2">
      <c r="A7953">
        <v>173.36253267756547</v>
      </c>
      <c r="B7953">
        <f t="shared" si="124"/>
        <v>1.1503489587769027E-2</v>
      </c>
    </row>
    <row r="7954" spans="1:2">
      <c r="A7954">
        <v>183.0546914331353</v>
      </c>
      <c r="B7954">
        <f t="shared" si="124"/>
        <v>7.918665635333548E-2</v>
      </c>
    </row>
    <row r="7955" spans="1:2">
      <c r="A7955">
        <v>104.61055171588669</v>
      </c>
      <c r="B7955">
        <f t="shared" si="124"/>
        <v>9.8547012685504429E-139</v>
      </c>
    </row>
    <row r="7956" spans="1:2">
      <c r="A7956">
        <v>170.49401594675146</v>
      </c>
      <c r="B7956">
        <f t="shared" si="124"/>
        <v>8.780928652930228E-4</v>
      </c>
    </row>
    <row r="7957" spans="1:2">
      <c r="A7957">
        <v>259.09833129815524</v>
      </c>
      <c r="B7957">
        <f t="shared" si="124"/>
        <v>1.4762330963571508E-152</v>
      </c>
    </row>
    <row r="7958" spans="1:2">
      <c r="A7958">
        <v>174.80015389963228</v>
      </c>
      <c r="B7958">
        <f t="shared" si="124"/>
        <v>2.9608786347847502E-2</v>
      </c>
    </row>
    <row r="7959" spans="1:2">
      <c r="A7959">
        <v>221.96508825771161</v>
      </c>
      <c r="B7959">
        <f t="shared" si="124"/>
        <v>4.3018579944779963E-44</v>
      </c>
    </row>
    <row r="7960" spans="1:2">
      <c r="A7960">
        <v>164.02156052179635</v>
      </c>
      <c r="B7960">
        <f t="shared" si="124"/>
        <v>9.200075504620655E-8</v>
      </c>
    </row>
    <row r="7961" spans="1:2">
      <c r="A7961">
        <v>185.94947323406814</v>
      </c>
      <c r="B7961">
        <f t="shared" si="124"/>
        <v>1.8610894535238294E-2</v>
      </c>
    </row>
    <row r="7962" spans="1:2">
      <c r="A7962">
        <v>213.70544845893164</v>
      </c>
      <c r="B7962">
        <f t="shared" si="124"/>
        <v>5.1713040206540405E-29</v>
      </c>
    </row>
    <row r="7963" spans="1:2">
      <c r="A7963">
        <v>128.44601587828947</v>
      </c>
      <c r="B7963">
        <f t="shared" si="124"/>
        <v>9.9420381793031E-66</v>
      </c>
    </row>
    <row r="7964" spans="1:2">
      <c r="A7964">
        <v>59.99100994784385</v>
      </c>
      <c r="B7964">
        <f t="shared" si="124"/>
        <v>0</v>
      </c>
    </row>
    <row r="7965" spans="1:2">
      <c r="A7965">
        <v>163.0021511115774</v>
      </c>
      <c r="B7965">
        <f t="shared" si="124"/>
        <v>1.4213929197392766E-8</v>
      </c>
    </row>
    <row r="7966" spans="1:2">
      <c r="A7966">
        <v>181.18024672701722</v>
      </c>
      <c r="B7966">
        <f t="shared" si="124"/>
        <v>0.12307778446482272</v>
      </c>
    </row>
    <row r="7967" spans="1:2">
      <c r="A7967">
        <v>297.82243745983578</v>
      </c>
      <c r="B7967">
        <f t="shared" si="124"/>
        <v>0</v>
      </c>
    </row>
    <row r="7968" spans="1:2">
      <c r="A7968">
        <v>202.38015895272838</v>
      </c>
      <c r="B7968">
        <f t="shared" si="124"/>
        <v>1.0940212448057386E-13</v>
      </c>
    </row>
    <row r="7969" spans="1:2">
      <c r="A7969">
        <v>154.23947434072034</v>
      </c>
      <c r="B7969">
        <f t="shared" si="124"/>
        <v>1.2962415578359169E-17</v>
      </c>
    </row>
    <row r="7970" spans="1:2">
      <c r="A7970">
        <v>213.11068667244399</v>
      </c>
      <c r="B7970">
        <f t="shared" si="124"/>
        <v>4.7034675278774759E-28</v>
      </c>
    </row>
    <row r="7971" spans="1:2">
      <c r="A7971">
        <v>216.2725836566824</v>
      </c>
      <c r="B7971">
        <f t="shared" si="124"/>
        <v>2.3947880729261203E-33</v>
      </c>
    </row>
    <row r="7972" spans="1:2">
      <c r="A7972">
        <v>123.30049730706378</v>
      </c>
      <c r="B7972">
        <f t="shared" si="124"/>
        <v>3.6139615228463776E-79</v>
      </c>
    </row>
    <row r="7973" spans="1:2">
      <c r="A7973">
        <v>60.299001233652234</v>
      </c>
      <c r="B7973">
        <f t="shared" si="124"/>
        <v>0</v>
      </c>
    </row>
    <row r="7974" spans="1:2">
      <c r="A7974">
        <v>100.1926857494982</v>
      </c>
      <c r="B7974">
        <f t="shared" si="124"/>
        <v>2.8243622840690264E-155</v>
      </c>
    </row>
    <row r="7975" spans="1:2">
      <c r="A7975">
        <v>169.71481886655965</v>
      </c>
      <c r="B7975">
        <f t="shared" si="124"/>
        <v>3.7279102828997955E-4</v>
      </c>
    </row>
    <row r="7976" spans="1:2">
      <c r="A7976">
        <v>203.17332928214455</v>
      </c>
      <c r="B7976">
        <f t="shared" si="124"/>
        <v>1.4698052712074075E-14</v>
      </c>
    </row>
    <row r="7977" spans="1:2">
      <c r="A7977">
        <v>221.64300776210439</v>
      </c>
      <c r="B7977">
        <f t="shared" si="124"/>
        <v>1.920319851735578E-43</v>
      </c>
    </row>
    <row r="7978" spans="1:2">
      <c r="A7978">
        <v>191.74286353489151</v>
      </c>
      <c r="B7978">
        <f t="shared" si="124"/>
        <v>6.2623153220404775E-5</v>
      </c>
    </row>
    <row r="7979" spans="1:2">
      <c r="A7979">
        <v>231.13954102853313</v>
      </c>
      <c r="B7979">
        <f t="shared" si="124"/>
        <v>1.0576832190218088E-64</v>
      </c>
    </row>
    <row r="7980" spans="1:2">
      <c r="A7980">
        <v>161.10097749304259</v>
      </c>
      <c r="B7980">
        <f t="shared" si="124"/>
        <v>3.2070541014661337E-10</v>
      </c>
    </row>
    <row r="7981" spans="1:2">
      <c r="A7981">
        <v>247.81745469197631</v>
      </c>
      <c r="B7981">
        <f t="shared" si="124"/>
        <v>1.4340041765177684E-112</v>
      </c>
    </row>
    <row r="7982" spans="1:2">
      <c r="A7982">
        <v>221.91035486655892</v>
      </c>
      <c r="B7982">
        <f t="shared" si="124"/>
        <v>5.5516254990765226E-44</v>
      </c>
    </row>
    <row r="7983" spans="1:2">
      <c r="A7983">
        <v>184.03635567636229</v>
      </c>
      <c r="B7983">
        <f t="shared" si="124"/>
        <v>5.3789810864931356E-2</v>
      </c>
    </row>
    <row r="7984" spans="1:2">
      <c r="A7984">
        <v>185.94158791500377</v>
      </c>
      <c r="B7984">
        <f t="shared" si="124"/>
        <v>1.8708094536651964E-2</v>
      </c>
    </row>
    <row r="7985" spans="1:2">
      <c r="A7985">
        <v>109.1246649590903</v>
      </c>
      <c r="B7985">
        <f t="shared" si="124"/>
        <v>8.3935593104797217E-123</v>
      </c>
    </row>
    <row r="7986" spans="1:2">
      <c r="A7986">
        <v>174.27044599542569</v>
      </c>
      <c r="B7986">
        <f t="shared" si="124"/>
        <v>2.1465315426268044E-2</v>
      </c>
    </row>
    <row r="7987" spans="1:2">
      <c r="A7987">
        <v>210.87809773205663</v>
      </c>
      <c r="B7987">
        <f t="shared" si="124"/>
        <v>1.3160864813702902E-24</v>
      </c>
    </row>
    <row r="7988" spans="1:2">
      <c r="A7988">
        <v>143.47578189670458</v>
      </c>
      <c r="B7988">
        <f t="shared" si="124"/>
        <v>8.6555696457650781E-34</v>
      </c>
    </row>
    <row r="7989" spans="1:2">
      <c r="A7989">
        <v>211.48486143800255</v>
      </c>
      <c r="B7989">
        <f t="shared" si="124"/>
        <v>1.6080925707371259E-25</v>
      </c>
    </row>
    <row r="7990" spans="1:2">
      <c r="A7990">
        <v>203.18202632523025</v>
      </c>
      <c r="B7990">
        <f t="shared" si="124"/>
        <v>1.4372512709877386E-14</v>
      </c>
    </row>
    <row r="7991" spans="1:2">
      <c r="A7991">
        <v>189.63701950240647</v>
      </c>
      <c r="B7991">
        <f t="shared" si="124"/>
        <v>7.6386886449630409E-4</v>
      </c>
    </row>
    <row r="7992" spans="1:2">
      <c r="A7992">
        <v>125.65728002271499</v>
      </c>
      <c r="B7992">
        <f t="shared" si="124"/>
        <v>7.4507575743026168E-73</v>
      </c>
    </row>
    <row r="7993" spans="1:2">
      <c r="A7993">
        <v>215.14591071507311</v>
      </c>
      <c r="B7993">
        <f t="shared" si="124"/>
        <v>2.0926227268882315E-31</v>
      </c>
    </row>
    <row r="7994" spans="1:2">
      <c r="A7994">
        <v>118.89214010778232</v>
      </c>
      <c r="B7994">
        <f t="shared" si="124"/>
        <v>1.0658511885112696E-91</v>
      </c>
    </row>
    <row r="7995" spans="1:2">
      <c r="A7995">
        <v>182.16399826058478</v>
      </c>
      <c r="B7995">
        <f t="shared" si="124"/>
        <v>0.10251857343973282</v>
      </c>
    </row>
    <row r="7996" spans="1:2">
      <c r="A7996">
        <v>128.66657289094292</v>
      </c>
      <c r="B7996">
        <f t="shared" si="124"/>
        <v>3.5074301731017449E-65</v>
      </c>
    </row>
    <row r="7997" spans="1:2">
      <c r="A7997">
        <v>155.19684484359459</v>
      </c>
      <c r="B7997">
        <f t="shared" si="124"/>
        <v>1.9083271399488349E-16</v>
      </c>
    </row>
    <row r="7998" spans="1:2">
      <c r="A7998">
        <v>150.49325202169712</v>
      </c>
      <c r="B7998">
        <f t="shared" si="124"/>
        <v>1.3099357611412419E-22</v>
      </c>
    </row>
    <row r="7999" spans="1:2">
      <c r="A7999">
        <v>188.23053369458648</v>
      </c>
      <c r="B7999">
        <f t="shared" si="124"/>
        <v>3.0856968598466515E-3</v>
      </c>
    </row>
    <row r="8000" spans="1:2">
      <c r="A8000">
        <v>129.86954789055744</v>
      </c>
      <c r="B8000">
        <f t="shared" si="124"/>
        <v>3.08995547928442E-62</v>
      </c>
    </row>
    <row r="8001" spans="1:2">
      <c r="A8001">
        <v>180.59105104810442</v>
      </c>
      <c r="B8001">
        <f t="shared" si="124"/>
        <v>0.13042477252559964</v>
      </c>
    </row>
    <row r="8002" spans="1:2">
      <c r="A8002">
        <v>122.8714431815024</v>
      </c>
      <c r="B8002">
        <f t="shared" ref="B8002:B8065" si="125">_xlfn.NORM.DIST(A8002,180,3,FALSE)</f>
        <v>2.3968257917404974E-80</v>
      </c>
    </row>
    <row r="8003" spans="1:2">
      <c r="A8003">
        <v>192.52948209184979</v>
      </c>
      <c r="B8003">
        <f t="shared" si="125"/>
        <v>2.1680398170558488E-5</v>
      </c>
    </row>
    <row r="8004" spans="1:2">
      <c r="A8004">
        <v>215.34907364155515</v>
      </c>
      <c r="B8004">
        <f t="shared" si="125"/>
        <v>9.4436108673425301E-32</v>
      </c>
    </row>
    <row r="8005" spans="1:2">
      <c r="A8005">
        <v>157.80868284280587</v>
      </c>
      <c r="B8005">
        <f t="shared" si="125"/>
        <v>1.7462469369943465E-13</v>
      </c>
    </row>
    <row r="8006" spans="1:2">
      <c r="A8006">
        <v>220.48311211590772</v>
      </c>
      <c r="B8006">
        <f t="shared" si="125"/>
        <v>3.8168200367228859E-41</v>
      </c>
    </row>
    <row r="8007" spans="1:2">
      <c r="A8007">
        <v>161.41407104412792</v>
      </c>
      <c r="B8007">
        <f t="shared" si="125"/>
        <v>6.1556432718170399E-10</v>
      </c>
    </row>
    <row r="8008" spans="1:2">
      <c r="A8008">
        <v>243.11432571237674</v>
      </c>
      <c r="B8008">
        <f t="shared" si="125"/>
        <v>1.0327210142474465E-97</v>
      </c>
    </row>
    <row r="8009" spans="1:2">
      <c r="A8009">
        <v>240.16649194862111</v>
      </c>
      <c r="B8009">
        <f t="shared" si="125"/>
        <v>6.0559190818932815E-89</v>
      </c>
    </row>
    <row r="8010" spans="1:2">
      <c r="A8010">
        <v>196.50785748097405</v>
      </c>
      <c r="B8010">
        <f t="shared" si="125"/>
        <v>3.5385644075129112E-8</v>
      </c>
    </row>
    <row r="8011" spans="1:2">
      <c r="A8011">
        <v>151.42006691319693</v>
      </c>
      <c r="B8011">
        <f t="shared" si="125"/>
        <v>2.6071553648510776E-21</v>
      </c>
    </row>
    <row r="8012" spans="1:2">
      <c r="A8012">
        <v>375.92698663473129</v>
      </c>
      <c r="B8012">
        <f t="shared" si="125"/>
        <v>0</v>
      </c>
    </row>
    <row r="8013" spans="1:2">
      <c r="A8013">
        <v>117.20317434053868</v>
      </c>
      <c r="B8013">
        <f t="shared" si="125"/>
        <v>9.517481442041855E-97</v>
      </c>
    </row>
    <row r="8014" spans="1:2">
      <c r="A8014">
        <v>186.97201357979793</v>
      </c>
      <c r="B8014">
        <f t="shared" si="125"/>
        <v>8.9325859879360713E-3</v>
      </c>
    </row>
    <row r="8015" spans="1:2">
      <c r="A8015">
        <v>236.60545866703615</v>
      </c>
      <c r="B8015">
        <f t="shared" si="125"/>
        <v>6.5324715498840971E-79</v>
      </c>
    </row>
    <row r="8016" spans="1:2">
      <c r="A8016">
        <v>191.28261601479608</v>
      </c>
      <c r="B8016">
        <f t="shared" si="125"/>
        <v>1.128298145302459E-4</v>
      </c>
    </row>
    <row r="8017" spans="1:2">
      <c r="A8017">
        <v>126.92078644220601</v>
      </c>
      <c r="B8017">
        <f t="shared" si="125"/>
        <v>1.4027528109043419E-69</v>
      </c>
    </row>
    <row r="8018" spans="1:2">
      <c r="A8018">
        <v>206.78515329535003</v>
      </c>
      <c r="B8018">
        <f t="shared" si="125"/>
        <v>6.5113165067761295E-19</v>
      </c>
    </row>
    <row r="8019" spans="1:2">
      <c r="A8019">
        <v>194.32692897651577</v>
      </c>
      <c r="B8019">
        <f t="shared" si="125"/>
        <v>1.4837560460106835E-6</v>
      </c>
    </row>
    <row r="8020" spans="1:2">
      <c r="A8020">
        <v>238.47822194482433</v>
      </c>
      <c r="B8020">
        <f t="shared" si="125"/>
        <v>4.1211324791685044E-84</v>
      </c>
    </row>
    <row r="8021" spans="1:2">
      <c r="A8021">
        <v>184.92148274133797</v>
      </c>
      <c r="B8021">
        <f t="shared" si="125"/>
        <v>3.462561651043438E-2</v>
      </c>
    </row>
    <row r="8022" spans="1:2">
      <c r="A8022">
        <v>162.22475142028998</v>
      </c>
      <c r="B8022">
        <f t="shared" si="125"/>
        <v>3.1658182934507073E-9</v>
      </c>
    </row>
    <row r="8023" spans="1:2">
      <c r="A8023">
        <v>165.0510585019947</v>
      </c>
      <c r="B8023">
        <f t="shared" si="125"/>
        <v>5.3951343479546866E-7</v>
      </c>
    </row>
    <row r="8024" spans="1:2">
      <c r="A8024">
        <v>177.33998038209393</v>
      </c>
      <c r="B8024">
        <f t="shared" si="125"/>
        <v>8.9757336702655399E-2</v>
      </c>
    </row>
    <row r="8025" spans="1:2">
      <c r="A8025">
        <v>150.19291413380415</v>
      </c>
      <c r="B8025">
        <f t="shared" si="125"/>
        <v>4.868986875747842E-23</v>
      </c>
    </row>
    <row r="8026" spans="1:2">
      <c r="A8026">
        <v>174.74918922715005</v>
      </c>
      <c r="B8026">
        <f t="shared" si="125"/>
        <v>2.8745506798518727E-2</v>
      </c>
    </row>
    <row r="8027" spans="1:2">
      <c r="A8027">
        <v>134.2396381002618</v>
      </c>
      <c r="B8027">
        <f t="shared" si="125"/>
        <v>3.9866252003057524E-52</v>
      </c>
    </row>
    <row r="8028" spans="1:2">
      <c r="A8028">
        <v>206.48110466907383</v>
      </c>
      <c r="B8028">
        <f t="shared" si="125"/>
        <v>1.6011279988095926E-18</v>
      </c>
    </row>
    <row r="8029" spans="1:2">
      <c r="A8029">
        <v>123.4882374771405</v>
      </c>
      <c r="B8029">
        <f t="shared" si="125"/>
        <v>1.1770531898878069E-78</v>
      </c>
    </row>
    <row r="8030" spans="1:2">
      <c r="A8030">
        <v>146.21685795616941</v>
      </c>
      <c r="B8030">
        <f t="shared" si="125"/>
        <v>3.8644647600817194E-29</v>
      </c>
    </row>
    <row r="8031" spans="1:2">
      <c r="A8031">
        <v>95.063517619273625</v>
      </c>
      <c r="B8031">
        <f t="shared" si="125"/>
        <v>1.1567519695358109E-175</v>
      </c>
    </row>
    <row r="8032" spans="1:2">
      <c r="A8032">
        <v>166.94712985525257</v>
      </c>
      <c r="B8032">
        <f t="shared" si="125"/>
        <v>1.0304158674516743E-5</v>
      </c>
    </row>
    <row r="8033" spans="1:2">
      <c r="A8033">
        <v>101.34046351566212</v>
      </c>
      <c r="B8033">
        <f t="shared" si="125"/>
        <v>6.9077870634544196E-151</v>
      </c>
    </row>
    <row r="8034" spans="1:2">
      <c r="A8034">
        <v>203.88068878644845</v>
      </c>
      <c r="B8034">
        <f t="shared" si="125"/>
        <v>2.3131216285750507E-15</v>
      </c>
    </row>
    <row r="8035" spans="1:2">
      <c r="A8035">
        <v>144.83426002669148</v>
      </c>
      <c r="B8035">
        <f t="shared" si="125"/>
        <v>1.9366526955064608E-31</v>
      </c>
    </row>
    <row r="8036" spans="1:2">
      <c r="A8036">
        <v>103.72670021723025</v>
      </c>
      <c r="B8036">
        <f t="shared" si="125"/>
        <v>5.7467188876914258E-142</v>
      </c>
    </row>
    <row r="8037" spans="1:2">
      <c r="A8037">
        <v>138.28619830717798</v>
      </c>
      <c r="B8037">
        <f t="shared" si="125"/>
        <v>1.3835459753292121E-43</v>
      </c>
    </row>
    <row r="8038" spans="1:2">
      <c r="A8038">
        <v>329.29784811101854</v>
      </c>
      <c r="B8038">
        <f t="shared" si="125"/>
        <v>0</v>
      </c>
    </row>
    <row r="8039" spans="1:2">
      <c r="A8039">
        <v>168.98107833156246</v>
      </c>
      <c r="B8039">
        <f t="shared" si="125"/>
        <v>1.5642726470769085E-4</v>
      </c>
    </row>
    <row r="8040" spans="1:2">
      <c r="A8040">
        <v>87.595656623016112</v>
      </c>
      <c r="B8040">
        <f t="shared" si="125"/>
        <v>1.2878451253285222E-207</v>
      </c>
    </row>
    <row r="8041" spans="1:2">
      <c r="A8041">
        <v>159.09694684494752</v>
      </c>
      <c r="B8041">
        <f t="shared" si="125"/>
        <v>3.8158271233232729E-12</v>
      </c>
    </row>
    <row r="8042" spans="1:2">
      <c r="A8042">
        <v>113.35467479482759</v>
      </c>
      <c r="B8042">
        <f t="shared" si="125"/>
        <v>9.1039070205676011E-109</v>
      </c>
    </row>
    <row r="8043" spans="1:2">
      <c r="A8043">
        <v>220.76704158251232</v>
      </c>
      <c r="B8043">
        <f t="shared" si="125"/>
        <v>1.059491563384307E-41</v>
      </c>
    </row>
    <row r="8044" spans="1:2">
      <c r="A8044">
        <v>169.6630424700561</v>
      </c>
      <c r="B8044">
        <f t="shared" si="125"/>
        <v>3.5132057520699495E-4</v>
      </c>
    </row>
    <row r="8045" spans="1:2">
      <c r="A8045">
        <v>130.47950051230146</v>
      </c>
      <c r="B8045">
        <f t="shared" si="125"/>
        <v>9.0464220176034937E-61</v>
      </c>
    </row>
    <row r="8046" spans="1:2">
      <c r="A8046">
        <v>137.46856029654737</v>
      </c>
      <c r="B8046">
        <f t="shared" si="125"/>
        <v>3.0133004111376571E-45</v>
      </c>
    </row>
    <row r="8047" spans="1:2">
      <c r="A8047">
        <v>131.8920162699942</v>
      </c>
      <c r="B8047">
        <f t="shared" si="125"/>
        <v>1.9217542625775541E-57</v>
      </c>
    </row>
    <row r="8048" spans="1:2">
      <c r="A8048">
        <v>224.83430075197248</v>
      </c>
      <c r="B8048">
        <f t="shared" si="125"/>
        <v>4.2151059234478551E-50</v>
      </c>
    </row>
    <row r="8049" spans="1:2">
      <c r="A8049">
        <v>164.93695329671027</v>
      </c>
      <c r="B8049">
        <f t="shared" si="125"/>
        <v>4.4604344126363649E-7</v>
      </c>
    </row>
    <row r="8050" spans="1:2">
      <c r="A8050">
        <v>153.55901768969488</v>
      </c>
      <c r="B8050">
        <f t="shared" si="125"/>
        <v>1.8015956902931444E-18</v>
      </c>
    </row>
    <row r="8051" spans="1:2">
      <c r="A8051">
        <v>230.55591145719518</v>
      </c>
      <c r="B8051">
        <f t="shared" si="125"/>
        <v>2.8600966294028121E-63</v>
      </c>
    </row>
    <row r="8052" spans="1:2">
      <c r="A8052">
        <v>141.77637967775809</v>
      </c>
      <c r="B8052">
        <f t="shared" si="125"/>
        <v>7.4552806170802717E-37</v>
      </c>
    </row>
    <row r="8053" spans="1:2">
      <c r="A8053">
        <v>260.90059054666199</v>
      </c>
      <c r="B8053">
        <f t="shared" si="125"/>
        <v>1.6284278349272148E-159</v>
      </c>
    </row>
    <row r="8054" spans="1:2">
      <c r="A8054">
        <v>80.010443525388837</v>
      </c>
      <c r="B8054">
        <f t="shared" si="125"/>
        <v>7.933579586333001E-243</v>
      </c>
    </row>
    <row r="8055" spans="1:2">
      <c r="A8055">
        <v>278.53726623987313</v>
      </c>
      <c r="B8055">
        <f t="shared" si="125"/>
        <v>7.1757464412120662E-236</v>
      </c>
    </row>
    <row r="8056" spans="1:2">
      <c r="A8056">
        <v>165.33585767290788</v>
      </c>
      <c r="B8056">
        <f t="shared" si="125"/>
        <v>8.6196193923814984E-7</v>
      </c>
    </row>
    <row r="8057" spans="1:2">
      <c r="A8057">
        <v>162.32007101250929</v>
      </c>
      <c r="B8057">
        <f t="shared" si="125"/>
        <v>3.8196760907804473E-9</v>
      </c>
    </row>
    <row r="8058" spans="1:2">
      <c r="A8058">
        <v>152.69395180410356</v>
      </c>
      <c r="B8058">
        <f t="shared" si="125"/>
        <v>1.3609972710152534E-19</v>
      </c>
    </row>
    <row r="8059" spans="1:2">
      <c r="A8059">
        <v>232.94527909427416</v>
      </c>
      <c r="B8059">
        <f t="shared" si="125"/>
        <v>3.087445403043058E-69</v>
      </c>
    </row>
    <row r="8060" spans="1:2">
      <c r="A8060">
        <v>224.89170123633812</v>
      </c>
      <c r="B8060">
        <f t="shared" si="125"/>
        <v>3.1662440907771939E-50</v>
      </c>
    </row>
    <row r="8061" spans="1:2">
      <c r="A8061">
        <v>186.04374918111716</v>
      </c>
      <c r="B8061">
        <f t="shared" si="125"/>
        <v>1.7477808727657754E-2</v>
      </c>
    </row>
    <row r="8062" spans="1:2">
      <c r="A8062">
        <v>183.61379534297157</v>
      </c>
      <c r="B8062">
        <f t="shared" si="125"/>
        <v>6.43718063116413E-2</v>
      </c>
    </row>
    <row r="8063" spans="1:2">
      <c r="A8063">
        <v>165.16093114631076</v>
      </c>
      <c r="B8063">
        <f t="shared" si="125"/>
        <v>6.4709606958611318E-7</v>
      </c>
    </row>
    <row r="8064" spans="1:2">
      <c r="A8064">
        <v>221.91580501355929</v>
      </c>
      <c r="B8064">
        <f t="shared" si="125"/>
        <v>5.4124907515298619E-44</v>
      </c>
    </row>
    <row r="8065" spans="1:2">
      <c r="A8065">
        <v>283.25407856726088</v>
      </c>
      <c r="B8065">
        <f t="shared" si="125"/>
        <v>7.7813114221790391E-259</v>
      </c>
    </row>
    <row r="8066" spans="1:2">
      <c r="A8066">
        <v>197.58055077516474</v>
      </c>
      <c r="B8066">
        <f t="shared" ref="B8066:B8129" si="126">_xlfn.NORM.DIST(A8066,180,3,FALSE)</f>
        <v>4.6405790361790087E-9</v>
      </c>
    </row>
    <row r="8067" spans="1:2">
      <c r="A8067">
        <v>140.12881183560239</v>
      </c>
      <c r="B8067">
        <f t="shared" si="126"/>
        <v>5.8622837797773477E-40</v>
      </c>
    </row>
    <row r="8068" spans="1:2">
      <c r="A8068">
        <v>220.21095264761243</v>
      </c>
      <c r="B8068">
        <f t="shared" si="126"/>
        <v>1.2929473858302536E-40</v>
      </c>
    </row>
    <row r="8069" spans="1:2">
      <c r="A8069">
        <v>211.76380459990469</v>
      </c>
      <c r="B8069">
        <f t="shared" si="126"/>
        <v>6.0344168744005044E-26</v>
      </c>
    </row>
    <row r="8070" spans="1:2">
      <c r="A8070">
        <v>199.37620027092635</v>
      </c>
      <c r="B8070">
        <f t="shared" si="126"/>
        <v>1.1626261738464108E-10</v>
      </c>
    </row>
    <row r="8071" spans="1:2">
      <c r="A8071">
        <v>284.84876838745549</v>
      </c>
      <c r="B8071">
        <f t="shared" si="126"/>
        <v>7.6581252579928679E-267</v>
      </c>
    </row>
    <row r="8072" spans="1:2">
      <c r="A8072">
        <v>134.16959791327827</v>
      </c>
      <c r="B8072">
        <f t="shared" si="126"/>
        <v>2.7914307211490134E-52</v>
      </c>
    </row>
    <row r="8073" spans="1:2">
      <c r="A8073">
        <v>133.7003054683737</v>
      </c>
      <c r="B8073">
        <f t="shared" si="126"/>
        <v>2.5272750774317724E-53</v>
      </c>
    </row>
    <row r="8074" spans="1:2">
      <c r="A8074">
        <v>140.66153471474536</v>
      </c>
      <c r="B8074">
        <f t="shared" si="126"/>
        <v>6.1117951004578485E-39</v>
      </c>
    </row>
    <row r="8075" spans="1:2">
      <c r="A8075">
        <v>253.15894663406652</v>
      </c>
      <c r="B8075">
        <f t="shared" si="126"/>
        <v>9.7269797084638972E-131</v>
      </c>
    </row>
    <row r="8076" spans="1:2">
      <c r="A8076">
        <v>120.28494256781414</v>
      </c>
      <c r="B8076">
        <f t="shared" si="126"/>
        <v>1.2244095231553533E-87</v>
      </c>
    </row>
    <row r="8077" spans="1:2">
      <c r="A8077">
        <v>224.75973810258438</v>
      </c>
      <c r="B8077">
        <f t="shared" si="126"/>
        <v>6.1092641191506485E-50</v>
      </c>
    </row>
    <row r="8078" spans="1:2">
      <c r="A8078">
        <v>221.60491471338901</v>
      </c>
      <c r="B8078">
        <f t="shared" si="126"/>
        <v>2.2902654211794069E-43</v>
      </c>
    </row>
    <row r="8079" spans="1:2">
      <c r="A8079">
        <v>184.56884663435631</v>
      </c>
      <c r="B8079">
        <f t="shared" si="126"/>
        <v>4.1700695796283625E-2</v>
      </c>
    </row>
    <row r="8080" spans="1:2">
      <c r="A8080">
        <v>138.69368376588682</v>
      </c>
      <c r="B8080">
        <f t="shared" si="126"/>
        <v>9.061783077804622E-43</v>
      </c>
    </row>
    <row r="8081" spans="1:2">
      <c r="A8081">
        <v>97.882055342488457</v>
      </c>
      <c r="B8081">
        <f t="shared" si="126"/>
        <v>2.6524113348136298E-164</v>
      </c>
    </row>
    <row r="8082" spans="1:2">
      <c r="A8082">
        <v>208.25182264132309</v>
      </c>
      <c r="B8082">
        <f t="shared" si="126"/>
        <v>7.3463921024422828E-21</v>
      </c>
    </row>
    <row r="8083" spans="1:2">
      <c r="A8083">
        <v>155.43363633667468</v>
      </c>
      <c r="B8083">
        <f t="shared" si="126"/>
        <v>3.6535055471010876E-16</v>
      </c>
    </row>
    <row r="8084" spans="1:2">
      <c r="A8084">
        <v>230.67720621809713</v>
      </c>
      <c r="B8084">
        <f t="shared" si="126"/>
        <v>1.4458337486978807E-63</v>
      </c>
    </row>
    <row r="8085" spans="1:2">
      <c r="A8085">
        <v>187.91054048931983</v>
      </c>
      <c r="B8085">
        <f t="shared" si="126"/>
        <v>4.111236583966978E-3</v>
      </c>
    </row>
    <row r="8086" spans="1:2">
      <c r="A8086">
        <v>103.00287431135075</v>
      </c>
      <c r="B8086">
        <f t="shared" si="126"/>
        <v>1.2097389007804044E-144</v>
      </c>
    </row>
    <row r="8087" spans="1:2">
      <c r="A8087">
        <v>163.24114585557254</v>
      </c>
      <c r="B8087">
        <f t="shared" si="126"/>
        <v>2.2251881294917382E-8</v>
      </c>
    </row>
    <row r="8088" spans="1:2">
      <c r="A8088">
        <v>79.769245530478656</v>
      </c>
      <c r="B8088">
        <f t="shared" si="126"/>
        <v>5.4235986976604719E-244</v>
      </c>
    </row>
    <row r="8089" spans="1:2">
      <c r="A8089">
        <v>220.0886142415402</v>
      </c>
      <c r="B8089">
        <f t="shared" si="126"/>
        <v>2.2315282985020772E-40</v>
      </c>
    </row>
    <row r="8090" spans="1:2">
      <c r="A8090">
        <v>186.79488380228577</v>
      </c>
      <c r="B8090">
        <f t="shared" si="126"/>
        <v>1.0228517838384684E-2</v>
      </c>
    </row>
    <row r="8091" spans="1:2">
      <c r="A8091">
        <v>291.53273590025492</v>
      </c>
      <c r="B8091">
        <f t="shared" si="126"/>
        <v>9.7471091180144261E-302</v>
      </c>
    </row>
    <row r="8092" spans="1:2">
      <c r="A8092">
        <v>157.36611931031803</v>
      </c>
      <c r="B8092">
        <f t="shared" si="126"/>
        <v>5.8004933593436072E-14</v>
      </c>
    </row>
    <row r="8093" spans="1:2">
      <c r="A8093">
        <v>153.3178196947847</v>
      </c>
      <c r="B8093">
        <f t="shared" si="126"/>
        <v>8.84111852255696E-19</v>
      </c>
    </row>
    <row r="8094" spans="1:2">
      <c r="A8094">
        <v>118.15799371077446</v>
      </c>
      <c r="B8094">
        <f t="shared" si="126"/>
        <v>7.0774006764513498E-94</v>
      </c>
    </row>
    <row r="8095" spans="1:2">
      <c r="A8095">
        <v>223.43859927757876</v>
      </c>
      <c r="B8095">
        <f t="shared" si="126"/>
        <v>3.9570913985066021E-47</v>
      </c>
    </row>
    <row r="8096" spans="1:2">
      <c r="A8096">
        <v>252.20041652544751</v>
      </c>
      <c r="B8096">
        <f t="shared" si="126"/>
        <v>2.2371266497767185E-127</v>
      </c>
    </row>
    <row r="8097" spans="1:2">
      <c r="A8097">
        <v>220.81533916178159</v>
      </c>
      <c r="B8097">
        <f t="shared" si="126"/>
        <v>8.5119620894045701E-42</v>
      </c>
    </row>
    <row r="8098" spans="1:2">
      <c r="A8098">
        <v>199.35521140694618</v>
      </c>
      <c r="B8098">
        <f t="shared" si="126"/>
        <v>1.2163372323289858E-10</v>
      </c>
    </row>
    <row r="8099" spans="1:2">
      <c r="A8099">
        <v>223.8436495642236</v>
      </c>
      <c r="B8099">
        <f t="shared" si="126"/>
        <v>5.5511211339968719E-48</v>
      </c>
    </row>
    <row r="8100" spans="1:2">
      <c r="A8100">
        <v>150.47017586737638</v>
      </c>
      <c r="B8100">
        <f t="shared" si="126"/>
        <v>1.2144517096042349E-22</v>
      </c>
    </row>
    <row r="8101" spans="1:2">
      <c r="A8101">
        <v>91.627605797548313</v>
      </c>
      <c r="B8101">
        <f t="shared" si="126"/>
        <v>4.9654432335991927E-190</v>
      </c>
    </row>
    <row r="8102" spans="1:2">
      <c r="A8102">
        <v>192.280340797588</v>
      </c>
      <c r="B8102">
        <f t="shared" si="126"/>
        <v>3.0563480281609295E-5</v>
      </c>
    </row>
    <row r="8103" spans="1:2">
      <c r="A8103">
        <v>210.60211156480364</v>
      </c>
      <c r="B8103">
        <f t="shared" si="126"/>
        <v>3.3780946649136623E-24</v>
      </c>
    </row>
    <row r="8104" spans="1:2">
      <c r="A8104">
        <v>189.89526370176463</v>
      </c>
      <c r="B8104">
        <f t="shared" si="126"/>
        <v>5.7718822004512824E-4</v>
      </c>
    </row>
    <row r="8105" spans="1:2">
      <c r="A8105">
        <v>261.19026006170316</v>
      </c>
      <c r="B8105">
        <f t="shared" si="126"/>
        <v>1.199269297217061E-160</v>
      </c>
    </row>
    <row r="8106" spans="1:2">
      <c r="A8106">
        <v>196.90305111878843</v>
      </c>
      <c r="B8106">
        <f t="shared" si="126"/>
        <v>1.6992345069373654E-8</v>
      </c>
    </row>
    <row r="8107" spans="1:2">
      <c r="A8107">
        <v>100.35155173653038</v>
      </c>
      <c r="B8107">
        <f t="shared" si="126"/>
        <v>1.1537716063605687E-154</v>
      </c>
    </row>
    <row r="8108" spans="1:2">
      <c r="A8108">
        <v>148.0844609883934</v>
      </c>
      <c r="B8108">
        <f t="shared" si="126"/>
        <v>3.5278271007825263E-26</v>
      </c>
    </row>
    <row r="8109" spans="1:2">
      <c r="A8109">
        <v>223.74218406155705</v>
      </c>
      <c r="B8109">
        <f t="shared" si="126"/>
        <v>9.0949456638774076E-48</v>
      </c>
    </row>
    <row r="8110" spans="1:2">
      <c r="A8110">
        <v>151.34243130858522</v>
      </c>
      <c r="B8110">
        <f t="shared" si="126"/>
        <v>2.036819007518109E-21</v>
      </c>
    </row>
    <row r="8111" spans="1:2">
      <c r="A8111">
        <v>156.37587398457981</v>
      </c>
      <c r="B8111">
        <f t="shared" si="126"/>
        <v>4.5526397980594051E-15</v>
      </c>
    </row>
    <row r="8112" spans="1:2">
      <c r="A8112">
        <v>256.94842224736931</v>
      </c>
      <c r="B8112">
        <f t="shared" si="126"/>
        <v>1.834812352331131E-144</v>
      </c>
    </row>
    <row r="8113" spans="1:2">
      <c r="A8113">
        <v>267.39113582123537</v>
      </c>
      <c r="B8113">
        <f t="shared" si="126"/>
        <v>7.1979594717447531E-186</v>
      </c>
    </row>
    <row r="8114" spans="1:2">
      <c r="A8114">
        <v>219.4330891140271</v>
      </c>
      <c r="B8114">
        <f t="shared" si="126"/>
        <v>4.0395284602696849E-39</v>
      </c>
    </row>
    <row r="8115" spans="1:2">
      <c r="A8115">
        <v>209.84871571243275</v>
      </c>
      <c r="B8115">
        <f t="shared" si="126"/>
        <v>4.2414949053520658E-23</v>
      </c>
    </row>
    <row r="8116" spans="1:2">
      <c r="A8116">
        <v>249.89454050199129</v>
      </c>
      <c r="B8116">
        <f t="shared" si="126"/>
        <v>1.7994403317057164E-119</v>
      </c>
    </row>
    <row r="8117" spans="1:2">
      <c r="A8117">
        <v>89.560260675789323</v>
      </c>
      <c r="B8117">
        <f t="shared" si="126"/>
        <v>5.9819501488926694E-199</v>
      </c>
    </row>
    <row r="8118" spans="1:2">
      <c r="A8118">
        <v>222.59776915205293</v>
      </c>
      <c r="B8118">
        <f t="shared" si="126"/>
        <v>2.2019370127478525E-45</v>
      </c>
    </row>
    <row r="8119" spans="1:2">
      <c r="A8119">
        <v>242.62230499487487</v>
      </c>
      <c r="B8119">
        <f t="shared" si="126"/>
        <v>3.2109214308128836E-96</v>
      </c>
    </row>
    <row r="8120" spans="1:2">
      <c r="A8120">
        <v>207.85245442282758</v>
      </c>
      <c r="B8120">
        <f t="shared" si="126"/>
        <v>2.5508247528278235E-20</v>
      </c>
    </row>
    <row r="8121" spans="1:2">
      <c r="A8121">
        <v>231.65162292541936</v>
      </c>
      <c r="B8121">
        <f t="shared" si="126"/>
        <v>5.6799692852667313E-66</v>
      </c>
    </row>
    <row r="8122" spans="1:2">
      <c r="A8122">
        <v>187.9184258083842</v>
      </c>
      <c r="B8122">
        <f t="shared" si="126"/>
        <v>4.0828268670068096E-3</v>
      </c>
    </row>
    <row r="8123" spans="1:2">
      <c r="A8123">
        <v>231.4955399921746</v>
      </c>
      <c r="B8123">
        <f t="shared" si="126"/>
        <v>1.3892694748334752E-65</v>
      </c>
    </row>
    <row r="8124" spans="1:2">
      <c r="A8124">
        <v>213.21673261780234</v>
      </c>
      <c r="B8124">
        <f t="shared" si="126"/>
        <v>3.1820826507364036E-28</v>
      </c>
    </row>
    <row r="8125" spans="1:2">
      <c r="A8125">
        <v>131.78846347698709</v>
      </c>
      <c r="B8125">
        <f t="shared" si="126"/>
        <v>1.1041973666549804E-57</v>
      </c>
    </row>
    <row r="8126" spans="1:2">
      <c r="A8126">
        <v>252.1578589946148</v>
      </c>
      <c r="B8126">
        <f t="shared" si="126"/>
        <v>3.1471573501721456E-127</v>
      </c>
    </row>
    <row r="8127" spans="1:2">
      <c r="A8127">
        <v>224.17773197928909</v>
      </c>
      <c r="B8127">
        <f t="shared" si="126"/>
        <v>1.0836243064515242E-48</v>
      </c>
    </row>
    <row r="8128" spans="1:2">
      <c r="A8128">
        <v>181.18024672701722</v>
      </c>
      <c r="B8128">
        <f t="shared" si="126"/>
        <v>0.12307778446482272</v>
      </c>
    </row>
    <row r="8129" spans="1:2">
      <c r="A8129">
        <v>186.96412826073356</v>
      </c>
      <c r="B8129">
        <f t="shared" si="126"/>
        <v>8.9872866897969337E-3</v>
      </c>
    </row>
    <row r="8130" spans="1:2">
      <c r="A8130">
        <v>219.04491109096853</v>
      </c>
      <c r="B8130">
        <f t="shared" ref="B8130:B8193" si="127">_xlfn.NORM.DIST(A8130,180,3,FALSE)</f>
        <v>2.1945037269895123E-38</v>
      </c>
    </row>
    <row r="8131" spans="1:2">
      <c r="A8131">
        <v>109.1144604285364</v>
      </c>
      <c r="B8131">
        <f t="shared" si="127"/>
        <v>7.7453899395587427E-123</v>
      </c>
    </row>
    <row r="8132" spans="1:2">
      <c r="A8132">
        <v>191.14671022151015</v>
      </c>
      <c r="B8132">
        <f t="shared" si="127"/>
        <v>1.3365064241847903E-4</v>
      </c>
    </row>
    <row r="8133" spans="1:2">
      <c r="A8133">
        <v>152.21996295593271</v>
      </c>
      <c r="B8133">
        <f t="shared" si="127"/>
        <v>3.1906884075164574E-20</v>
      </c>
    </row>
    <row r="8134" spans="1:2">
      <c r="A8134">
        <v>193.65447360512917</v>
      </c>
      <c r="B8134">
        <f t="shared" si="127"/>
        <v>4.220373606482473E-6</v>
      </c>
    </row>
    <row r="8135" spans="1:2">
      <c r="A8135">
        <v>193.43217718385858</v>
      </c>
      <c r="B8135">
        <f t="shared" si="127"/>
        <v>5.8969685182108036E-6</v>
      </c>
    </row>
    <row r="8136" spans="1:2">
      <c r="A8136">
        <v>193.61406134492427</v>
      </c>
      <c r="B8136">
        <f t="shared" si="127"/>
        <v>4.486823280591172E-6</v>
      </c>
    </row>
    <row r="8137" spans="1:2">
      <c r="A8137">
        <v>206.65985789462866</v>
      </c>
      <c r="B8137">
        <f t="shared" si="127"/>
        <v>9.4457477751886356E-19</v>
      </c>
    </row>
    <row r="8138" spans="1:2">
      <c r="A8138">
        <v>161.69313016660453</v>
      </c>
      <c r="B8138">
        <f t="shared" si="127"/>
        <v>1.090617153531785E-9</v>
      </c>
    </row>
    <row r="8139" spans="1:2">
      <c r="A8139">
        <v>158.4715714667982</v>
      </c>
      <c r="B8139">
        <f t="shared" si="127"/>
        <v>8.7367854578483637E-13</v>
      </c>
    </row>
    <row r="8140" spans="1:2">
      <c r="A8140">
        <v>202.85803248014417</v>
      </c>
      <c r="B8140">
        <f t="shared" si="127"/>
        <v>3.2918106581638442E-14</v>
      </c>
    </row>
    <row r="8141" spans="1:2">
      <c r="A8141">
        <v>260.85954050329747</v>
      </c>
      <c r="B8141">
        <f t="shared" si="127"/>
        <v>2.3549473868018921E-159</v>
      </c>
    </row>
    <row r="8142" spans="1:2">
      <c r="A8142">
        <v>186.77522848491208</v>
      </c>
      <c r="B8142">
        <f t="shared" si="127"/>
        <v>1.0381213034957185E-2</v>
      </c>
    </row>
    <row r="8143" spans="1:2">
      <c r="A8143">
        <v>132.97694340479211</v>
      </c>
      <c r="B8143">
        <f t="shared" si="127"/>
        <v>5.9415549369499709E-55</v>
      </c>
    </row>
    <row r="8144" spans="1:2">
      <c r="A8144">
        <v>152.23811078583822</v>
      </c>
      <c r="B8144">
        <f t="shared" si="127"/>
        <v>3.3744581885411962E-20</v>
      </c>
    </row>
    <row r="8145" spans="1:2">
      <c r="A8145">
        <v>169.9774695677479</v>
      </c>
      <c r="B8145">
        <f t="shared" si="127"/>
        <v>5.0136890416949381E-4</v>
      </c>
    </row>
    <row r="8146" spans="1:2">
      <c r="A8146">
        <v>218.41507123070187</v>
      </c>
      <c r="B8146">
        <f t="shared" si="127"/>
        <v>3.2995334584344281E-37</v>
      </c>
    </row>
    <row r="8147" spans="1:2">
      <c r="A8147">
        <v>182.65219227912894</v>
      </c>
      <c r="B8147">
        <f t="shared" si="127"/>
        <v>8.9964918221934864E-2</v>
      </c>
    </row>
    <row r="8148" spans="1:2">
      <c r="A8148">
        <v>154.58903749247838</v>
      </c>
      <c r="B8148">
        <f t="shared" si="127"/>
        <v>3.5016287871020022E-17</v>
      </c>
    </row>
    <row r="8149" spans="1:2">
      <c r="A8149">
        <v>96.152387413603719</v>
      </c>
      <c r="B8149">
        <f t="shared" si="127"/>
        <v>3.1439893910016915E-171</v>
      </c>
    </row>
    <row r="8150" spans="1:2">
      <c r="A8150">
        <v>172.54721387842437</v>
      </c>
      <c r="B8150">
        <f t="shared" si="127"/>
        <v>6.0764795938310877E-3</v>
      </c>
    </row>
    <row r="8151" spans="1:2">
      <c r="A8151">
        <v>120.92295764858136</v>
      </c>
      <c r="B8151">
        <f t="shared" si="127"/>
        <v>8.2523096648601378E-86</v>
      </c>
    </row>
    <row r="8152" spans="1:2">
      <c r="A8152">
        <v>247.18987606291194</v>
      </c>
      <c r="B8152">
        <f t="shared" si="127"/>
        <v>1.5878736226537513E-110</v>
      </c>
    </row>
    <row r="8153" spans="1:2">
      <c r="A8153">
        <v>164.75756228799582</v>
      </c>
      <c r="B8153">
        <f t="shared" si="127"/>
        <v>3.2976715877231652E-7</v>
      </c>
    </row>
    <row r="8154" spans="1:2">
      <c r="A8154">
        <v>101.05728779279161</v>
      </c>
      <c r="B8154">
        <f t="shared" si="127"/>
        <v>5.7882979128189786E-152</v>
      </c>
    </row>
    <row r="8155" spans="1:2">
      <c r="A8155">
        <v>174.74130390808568</v>
      </c>
      <c r="B8155">
        <f t="shared" si="127"/>
        <v>2.8613468558796554E-2</v>
      </c>
    </row>
    <row r="8156" spans="1:2">
      <c r="A8156">
        <v>136.94708559312858</v>
      </c>
      <c r="B8156">
        <f t="shared" si="127"/>
        <v>2.524826643781741E-46</v>
      </c>
    </row>
    <row r="8157" spans="1:2">
      <c r="A8157">
        <v>277.86469490791205</v>
      </c>
      <c r="B8157">
        <f t="shared" si="127"/>
        <v>1.104000310918871E-232</v>
      </c>
    </row>
    <row r="8158" spans="1:2">
      <c r="A8158">
        <v>218.54471515296609</v>
      </c>
      <c r="B8158">
        <f t="shared" si="127"/>
        <v>1.8955003274470192E-37</v>
      </c>
    </row>
    <row r="8159" spans="1:2">
      <c r="A8159">
        <v>134.4492948189145</v>
      </c>
      <c r="B8159">
        <f t="shared" si="127"/>
        <v>1.1547851828648772E-51</v>
      </c>
    </row>
    <row r="8160" spans="1:2">
      <c r="A8160">
        <v>172.61029643093934</v>
      </c>
      <c r="B8160">
        <f t="shared" si="127"/>
        <v>6.4009236445277205E-3</v>
      </c>
    </row>
    <row r="8161" spans="1:2">
      <c r="A8161">
        <v>237.86513838756946</v>
      </c>
      <c r="B8161">
        <f t="shared" si="127"/>
        <v>2.1676327175388787E-82</v>
      </c>
    </row>
    <row r="8162" spans="1:2">
      <c r="A8162">
        <v>178.78461721891654</v>
      </c>
      <c r="B8162">
        <f t="shared" si="127"/>
        <v>0.12250358238581374</v>
      </c>
    </row>
    <row r="8163" spans="1:2">
      <c r="A8163">
        <v>246.46257133979816</v>
      </c>
      <c r="B8163">
        <f t="shared" si="127"/>
        <v>3.5168371522313673E-108</v>
      </c>
    </row>
    <row r="8164" spans="1:2">
      <c r="A8164">
        <v>165.24639408969961</v>
      </c>
      <c r="B8164">
        <f t="shared" si="127"/>
        <v>7.4471310542765872E-7</v>
      </c>
    </row>
    <row r="8165" spans="1:2">
      <c r="A8165">
        <v>203.87199174336274</v>
      </c>
      <c r="B8165">
        <f t="shared" si="127"/>
        <v>2.3671118525885236E-15</v>
      </c>
    </row>
    <row r="8166" spans="1:2">
      <c r="A8166">
        <v>160.53149511179072</v>
      </c>
      <c r="B8166">
        <f t="shared" si="127"/>
        <v>9.5264248659340831E-11</v>
      </c>
    </row>
    <row r="8167" spans="1:2">
      <c r="A8167">
        <v>232.43969098955858</v>
      </c>
      <c r="B8167">
        <f t="shared" si="127"/>
        <v>5.9586026402614091E-68</v>
      </c>
    </row>
    <row r="8168" spans="1:2">
      <c r="A8168">
        <v>226.3940864392498</v>
      </c>
      <c r="B8168">
        <f t="shared" si="127"/>
        <v>1.554347690705962E-53</v>
      </c>
    </row>
    <row r="8169" spans="1:2">
      <c r="A8169">
        <v>96.167462288285606</v>
      </c>
      <c r="B8169">
        <f t="shared" si="127"/>
        <v>3.6180074953842695E-171</v>
      </c>
    </row>
    <row r="8170" spans="1:2">
      <c r="A8170">
        <v>233.26057589627453</v>
      </c>
      <c r="B8170">
        <f t="shared" si="127"/>
        <v>4.8046078245287658E-70</v>
      </c>
    </row>
    <row r="8171" spans="1:2">
      <c r="A8171">
        <v>204.02007339696866</v>
      </c>
      <c r="B8171">
        <f t="shared" si="127"/>
        <v>1.5962771372218546E-15</v>
      </c>
    </row>
    <row r="8172" spans="1:2">
      <c r="A8172">
        <v>226.18790853783139</v>
      </c>
      <c r="B8172">
        <f t="shared" si="127"/>
        <v>4.4885086178456581E-53</v>
      </c>
    </row>
    <row r="8173" spans="1:2">
      <c r="A8173">
        <v>97.393397481646389</v>
      </c>
      <c r="B8173">
        <f t="shared" si="127"/>
        <v>3.0305784983521609E-166</v>
      </c>
    </row>
    <row r="8174" spans="1:2">
      <c r="A8174">
        <v>162.21234363882104</v>
      </c>
      <c r="B8174">
        <f t="shared" si="127"/>
        <v>3.089154110120644E-9</v>
      </c>
    </row>
    <row r="8175" spans="1:2">
      <c r="A8175">
        <v>87.353067101212218</v>
      </c>
      <c r="B8175">
        <f t="shared" si="127"/>
        <v>1.0635189908328855E-208</v>
      </c>
    </row>
    <row r="8176" spans="1:2">
      <c r="A8176">
        <v>214.15815854168613</v>
      </c>
      <c r="B8176">
        <f t="shared" si="127"/>
        <v>9.3830253969831303E-30</v>
      </c>
    </row>
    <row r="8177" spans="1:2">
      <c r="A8177">
        <v>154.7964329799288</v>
      </c>
      <c r="B8177">
        <f t="shared" si="127"/>
        <v>6.2739578776954551E-17</v>
      </c>
    </row>
    <row r="8178" spans="1:2">
      <c r="A8178">
        <v>161.79708882162231</v>
      </c>
      <c r="B8178">
        <f t="shared" si="127"/>
        <v>1.3466301308932592E-9</v>
      </c>
    </row>
    <row r="8179" spans="1:2">
      <c r="A8179">
        <v>269.40583484218223</v>
      </c>
      <c r="B8179">
        <f t="shared" si="127"/>
        <v>1.8330768526304374E-194</v>
      </c>
    </row>
    <row r="8180" spans="1:2">
      <c r="A8180">
        <v>184.7451067075599</v>
      </c>
      <c r="B8180">
        <f t="shared" si="127"/>
        <v>3.8065694726829732E-2</v>
      </c>
    </row>
    <row r="8181" spans="1:2">
      <c r="A8181">
        <v>154.10646756179631</v>
      </c>
      <c r="B8181">
        <f t="shared" si="127"/>
        <v>8.8495668255690675E-18</v>
      </c>
    </row>
    <row r="8182" spans="1:2">
      <c r="A8182">
        <v>120.55513070634333</v>
      </c>
      <c r="B8182">
        <f t="shared" si="127"/>
        <v>7.323607856040879E-87</v>
      </c>
    </row>
    <row r="8183" spans="1:2">
      <c r="A8183">
        <v>261.45441825035959</v>
      </c>
      <c r="B8183">
        <f t="shared" si="127"/>
        <v>1.1023154256176849E-161</v>
      </c>
    </row>
    <row r="8184" spans="1:2">
      <c r="A8184">
        <v>145.25368942457135</v>
      </c>
      <c r="B8184">
        <f t="shared" si="127"/>
        <v>9.8751947032639193E-31</v>
      </c>
    </row>
    <row r="8185" spans="1:2">
      <c r="A8185">
        <v>217.1522605746577</v>
      </c>
      <c r="B8185">
        <f t="shared" si="127"/>
        <v>6.6201880570820444E-35</v>
      </c>
    </row>
    <row r="8186" spans="1:2">
      <c r="A8186">
        <v>136.19021092352341</v>
      </c>
      <c r="B8186">
        <f t="shared" si="127"/>
        <v>6.5462223707990642E-48</v>
      </c>
    </row>
    <row r="8187" spans="1:2">
      <c r="A8187">
        <v>199.25884816955659</v>
      </c>
      <c r="B8187">
        <f t="shared" si="127"/>
        <v>1.4956560671905747E-10</v>
      </c>
    </row>
    <row r="8188" spans="1:2">
      <c r="A8188">
        <v>180.22821041056886</v>
      </c>
      <c r="B8188">
        <f t="shared" si="127"/>
        <v>0.13259655861015054</v>
      </c>
    </row>
    <row r="8189" spans="1:2">
      <c r="A8189">
        <v>185.39987809133891</v>
      </c>
      <c r="B8189">
        <f t="shared" si="127"/>
        <v>2.6318644423921529E-2</v>
      </c>
    </row>
    <row r="8190" spans="1:2">
      <c r="A8190">
        <v>167.14055209347862</v>
      </c>
      <c r="B8190">
        <f t="shared" si="127"/>
        <v>1.3612562012978756E-5</v>
      </c>
    </row>
    <row r="8191" spans="1:2">
      <c r="A8191">
        <v>60.54298228234984</v>
      </c>
      <c r="B8191">
        <f t="shared" si="127"/>
        <v>0</v>
      </c>
    </row>
    <row r="8192" spans="1:2">
      <c r="A8192">
        <v>216.41335979409632</v>
      </c>
      <c r="B8192">
        <f t="shared" si="127"/>
        <v>1.3563882888623815E-33</v>
      </c>
    </row>
    <row r="8193" spans="1:2">
      <c r="A8193">
        <v>236.66332299369969</v>
      </c>
      <c r="B8193">
        <f t="shared" si="127"/>
        <v>4.5387966908785777E-79</v>
      </c>
    </row>
    <row r="8194" spans="1:2">
      <c r="A8194">
        <v>200.56410039585899</v>
      </c>
      <c r="B8194">
        <f t="shared" ref="B8194:B8257" si="128">_xlfn.NORM.DIST(A8194,180,3,FALSE)</f>
        <v>8.3312486637732266E-12</v>
      </c>
    </row>
    <row r="8195" spans="1:2">
      <c r="A8195">
        <v>246.9397491037671</v>
      </c>
      <c r="B8195">
        <f t="shared" si="128"/>
        <v>1.0239505139044812E-109</v>
      </c>
    </row>
    <row r="8196" spans="1:2">
      <c r="A8196">
        <v>77.609131949138828</v>
      </c>
      <c r="B8196">
        <f t="shared" si="128"/>
        <v>1.4929249232455122E-254</v>
      </c>
    </row>
    <row r="8197" spans="1:2">
      <c r="A8197">
        <v>170.59722085803514</v>
      </c>
      <c r="B8197">
        <f t="shared" si="128"/>
        <v>9.7864382256343052E-4</v>
      </c>
    </row>
    <row r="8198" spans="1:2">
      <c r="A8198">
        <v>168.50940869488113</v>
      </c>
      <c r="B8198">
        <f t="shared" si="128"/>
        <v>8.6726094847251007E-5</v>
      </c>
    </row>
    <row r="8199" spans="1:2">
      <c r="A8199">
        <v>278.48717127169948</v>
      </c>
      <c r="B8199">
        <f t="shared" si="128"/>
        <v>1.241662619743222E-235</v>
      </c>
    </row>
    <row r="8200" spans="1:2">
      <c r="A8200">
        <v>252.36009423650103</v>
      </c>
      <c r="B8200">
        <f t="shared" si="128"/>
        <v>6.2051737470670359E-128</v>
      </c>
    </row>
    <row r="8201" spans="1:2">
      <c r="A8201">
        <v>122.66642488582875</v>
      </c>
      <c r="B8201">
        <f t="shared" si="128"/>
        <v>6.5079045539630399E-81</v>
      </c>
    </row>
    <row r="8202" spans="1:2">
      <c r="A8202">
        <v>265.80757821619045</v>
      </c>
      <c r="B8202">
        <f t="shared" si="128"/>
        <v>2.983007359049633E-179</v>
      </c>
    </row>
    <row r="8203" spans="1:2">
      <c r="A8203">
        <v>222.84708438717644</v>
      </c>
      <c r="B8203">
        <f t="shared" si="128"/>
        <v>6.7425553467760951E-46</v>
      </c>
    </row>
    <row r="8204" spans="1:2">
      <c r="A8204">
        <v>228.7078477817704</v>
      </c>
      <c r="B8204">
        <f t="shared" si="128"/>
        <v>7.6289137427353013E-59</v>
      </c>
    </row>
    <row r="8205" spans="1:2">
      <c r="A8205">
        <v>295.93552699196152</v>
      </c>
      <c r="B8205">
        <f t="shared" si="128"/>
        <v>0</v>
      </c>
    </row>
    <row r="8206" spans="1:2">
      <c r="A8206">
        <v>166.99548541480908</v>
      </c>
      <c r="B8206">
        <f t="shared" si="128"/>
        <v>1.1051306401992133E-5</v>
      </c>
    </row>
    <row r="8207" spans="1:2">
      <c r="A8207">
        <v>114.89984944972093</v>
      </c>
      <c r="B8207">
        <f t="shared" si="128"/>
        <v>7.4276525590165571E-104</v>
      </c>
    </row>
    <row r="8208" spans="1:2">
      <c r="A8208">
        <v>251.62049769249279</v>
      </c>
      <c r="B8208">
        <f t="shared" si="128"/>
        <v>2.3015965634495289E-125</v>
      </c>
    </row>
    <row r="8209" spans="1:2">
      <c r="A8209">
        <v>67.862413743278012</v>
      </c>
      <c r="B8209">
        <f t="shared" si="128"/>
        <v>5.3056774217953834E-305</v>
      </c>
    </row>
    <row r="8210" spans="1:2">
      <c r="A8210">
        <v>194.70478650844598</v>
      </c>
      <c r="B8210">
        <f t="shared" si="128"/>
        <v>8.0665476679268336E-7</v>
      </c>
    </row>
    <row r="8211" spans="1:2">
      <c r="A8211">
        <v>103.0636376523762</v>
      </c>
      <c r="B8211">
        <f t="shared" si="128"/>
        <v>2.0340810909494023E-144</v>
      </c>
    </row>
    <row r="8212" spans="1:2">
      <c r="A8212">
        <v>217.44784407899715</v>
      </c>
      <c r="B8212">
        <f t="shared" si="128"/>
        <v>1.944670678913905E-35</v>
      </c>
    </row>
    <row r="8213" spans="1:2">
      <c r="A8213">
        <v>185.74526666241582</v>
      </c>
      <c r="B8213">
        <f t="shared" si="128"/>
        <v>2.1251377858111591E-2</v>
      </c>
    </row>
    <row r="8214" spans="1:2">
      <c r="A8214">
        <v>237.37033461628016</v>
      </c>
      <c r="B8214">
        <f t="shared" si="128"/>
        <v>5.1488316386059474E-81</v>
      </c>
    </row>
    <row r="8215" spans="1:2">
      <c r="A8215">
        <v>181.31296360450506</v>
      </c>
      <c r="B8215">
        <f t="shared" si="128"/>
        <v>0.12083593436551625</v>
      </c>
    </row>
    <row r="8216" spans="1:2">
      <c r="A8216">
        <v>182.05464743885386</v>
      </c>
      <c r="B8216">
        <f t="shared" si="128"/>
        <v>0.10517992463901325</v>
      </c>
    </row>
    <row r="8217" spans="1:2">
      <c r="A8217">
        <v>244.50538876379142</v>
      </c>
      <c r="B8217">
        <f t="shared" si="128"/>
        <v>5.3790273959891867E-102</v>
      </c>
    </row>
    <row r="8218" spans="1:2">
      <c r="A8218">
        <v>182.01168404601049</v>
      </c>
      <c r="B8218">
        <f t="shared" si="128"/>
        <v>0.10620574420922212</v>
      </c>
    </row>
    <row r="8219" spans="1:2">
      <c r="A8219">
        <v>49.075872993562371</v>
      </c>
      <c r="B8219">
        <f t="shared" si="128"/>
        <v>0</v>
      </c>
    </row>
    <row r="8220" spans="1:2">
      <c r="A8220">
        <v>117.21987266326323</v>
      </c>
      <c r="B8220">
        <f t="shared" si="128"/>
        <v>1.0693392894811329E-96</v>
      </c>
    </row>
    <row r="8221" spans="1:2">
      <c r="A8221">
        <v>214.98287014735979</v>
      </c>
      <c r="B8221">
        <f t="shared" si="128"/>
        <v>3.9496671013349218E-31</v>
      </c>
    </row>
    <row r="8222" spans="1:2">
      <c r="A8222">
        <v>171.08489305399416</v>
      </c>
      <c r="B8222">
        <f t="shared" si="128"/>
        <v>1.6075272545820612E-3</v>
      </c>
    </row>
    <row r="8223" spans="1:2">
      <c r="A8223">
        <v>196.76297074482136</v>
      </c>
      <c r="B8223">
        <f t="shared" si="128"/>
        <v>2.2081940787544215E-8</v>
      </c>
    </row>
    <row r="8224" spans="1:2">
      <c r="A8224">
        <v>201.95997581111442</v>
      </c>
      <c r="B8224">
        <f t="shared" si="128"/>
        <v>3.0799532179662214E-13</v>
      </c>
    </row>
    <row r="8225" spans="1:2">
      <c r="A8225">
        <v>136.48289541350096</v>
      </c>
      <c r="B8225">
        <f t="shared" si="128"/>
        <v>2.7081347859386652E-47</v>
      </c>
    </row>
    <row r="8226" spans="1:2">
      <c r="A8226">
        <v>186.91298964738962</v>
      </c>
      <c r="B8226">
        <f t="shared" si="128"/>
        <v>9.3486911870039619E-3</v>
      </c>
    </row>
    <row r="8227" spans="1:2">
      <c r="A8227">
        <v>180.54814563554828</v>
      </c>
      <c r="B8227">
        <f t="shared" si="128"/>
        <v>0.13077941288486175</v>
      </c>
    </row>
    <row r="8228" spans="1:2">
      <c r="A8228">
        <v>179.15140051598428</v>
      </c>
      <c r="B8228">
        <f t="shared" si="128"/>
        <v>0.12776565047685953</v>
      </c>
    </row>
    <row r="8229" spans="1:2">
      <c r="A8229">
        <v>220.831515661921</v>
      </c>
      <c r="B8229">
        <f t="shared" si="128"/>
        <v>7.9097557553000994E-42</v>
      </c>
    </row>
    <row r="8230" spans="1:2">
      <c r="A8230">
        <v>148.5623345158092</v>
      </c>
      <c r="B8230">
        <f t="shared" si="128"/>
        <v>1.8965405095763454E-25</v>
      </c>
    </row>
    <row r="8231" spans="1:2">
      <c r="A8231">
        <v>218.622640659014</v>
      </c>
      <c r="B8231">
        <f t="shared" si="128"/>
        <v>1.3571817604328044E-37</v>
      </c>
    </row>
    <row r="8232" spans="1:2">
      <c r="A8232">
        <v>218.92993618137552</v>
      </c>
      <c r="B8232">
        <f t="shared" si="128"/>
        <v>3.6111268620609372E-38</v>
      </c>
    </row>
    <row r="8233" spans="1:2">
      <c r="A8233">
        <v>193.67870936519466</v>
      </c>
      <c r="B8233">
        <f t="shared" si="128"/>
        <v>4.0678776781704613E-6</v>
      </c>
    </row>
    <row r="8234" spans="1:2">
      <c r="A8234">
        <v>251.57875188568141</v>
      </c>
      <c r="B8234">
        <f t="shared" si="128"/>
        <v>3.2082075484296343E-125</v>
      </c>
    </row>
    <row r="8235" spans="1:2">
      <c r="A8235">
        <v>133.16758258923073</v>
      </c>
      <c r="B8235">
        <f t="shared" si="128"/>
        <v>1.6054679650756315E-54</v>
      </c>
    </row>
    <row r="8236" spans="1:2">
      <c r="A8236">
        <v>179.82640702000936</v>
      </c>
      <c r="B8236">
        <f t="shared" si="128"/>
        <v>0.13275831795572313</v>
      </c>
    </row>
    <row r="8237" spans="1:2">
      <c r="A8237">
        <v>198.14052438930958</v>
      </c>
      <c r="B8237">
        <f t="shared" si="128"/>
        <v>1.5274034086252585E-9</v>
      </c>
    </row>
    <row r="8238" spans="1:2">
      <c r="A8238">
        <v>144.99243025027681</v>
      </c>
      <c r="B8238">
        <f t="shared" si="128"/>
        <v>3.5879837184295438E-31</v>
      </c>
    </row>
    <row r="8239" spans="1:2">
      <c r="A8239">
        <v>237.09933475372964</v>
      </c>
      <c r="B8239">
        <f t="shared" si="128"/>
        <v>2.8851829789067394E-80</v>
      </c>
    </row>
    <row r="8240" spans="1:2">
      <c r="A8240">
        <v>190.67567836798844</v>
      </c>
      <c r="B8240">
        <f t="shared" si="128"/>
        <v>2.3658014621691991E-4</v>
      </c>
    </row>
    <row r="8241" spans="1:2">
      <c r="A8241">
        <v>174.27827333420282</v>
      </c>
      <c r="B8241">
        <f t="shared" si="128"/>
        <v>2.1572470988204581E-2</v>
      </c>
    </row>
    <row r="8242" spans="1:2">
      <c r="A8242">
        <v>67.42083587567322</v>
      </c>
      <c r="B8242">
        <f t="shared" si="128"/>
        <v>2.1407859090804773E-307</v>
      </c>
    </row>
    <row r="8243" spans="1:2">
      <c r="A8243">
        <v>198.99932840387919</v>
      </c>
      <c r="B8243">
        <f t="shared" si="128"/>
        <v>2.5964946958358802E-10</v>
      </c>
    </row>
    <row r="8244" spans="1:2">
      <c r="A8244">
        <v>228.70170187132317</v>
      </c>
      <c r="B8244">
        <f t="shared" si="128"/>
        <v>7.8869140248243299E-59</v>
      </c>
    </row>
    <row r="8245" spans="1:2">
      <c r="A8245">
        <v>184.84703605252434</v>
      </c>
      <c r="B8245">
        <f t="shared" si="128"/>
        <v>3.6053200954188472E-2</v>
      </c>
    </row>
    <row r="8246" spans="1:2">
      <c r="A8246">
        <v>195.97843947820365</v>
      </c>
      <c r="B8246">
        <f t="shared" si="128"/>
        <v>9.200075504620655E-8</v>
      </c>
    </row>
    <row r="8247" spans="1:2">
      <c r="A8247">
        <v>146.61425484489882</v>
      </c>
      <c r="B8247">
        <f t="shared" si="128"/>
        <v>1.702616611167488E-28</v>
      </c>
    </row>
    <row r="8248" spans="1:2">
      <c r="A8248">
        <v>199.7163126358646</v>
      </c>
      <c r="B8248">
        <f t="shared" si="128"/>
        <v>5.5544994702375676E-11</v>
      </c>
    </row>
    <row r="8249" spans="1:2">
      <c r="A8249">
        <v>137.79910591409134</v>
      </c>
      <c r="B8249">
        <f t="shared" si="128"/>
        <v>1.428243546886694E-44</v>
      </c>
    </row>
    <row r="8250" spans="1:2">
      <c r="A8250">
        <v>284.55979463586118</v>
      </c>
      <c r="B8250">
        <f t="shared" si="128"/>
        <v>2.2088289139965266E-265</v>
      </c>
    </row>
    <row r="8251" spans="1:2">
      <c r="A8251">
        <v>248.75441613374278</v>
      </c>
      <c r="B8251">
        <f t="shared" si="128"/>
        <v>1.1725652597792324E-115</v>
      </c>
    </row>
    <row r="8252" spans="1:2">
      <c r="A8252">
        <v>124.21774545116932</v>
      </c>
      <c r="B8252">
        <f t="shared" si="128"/>
        <v>1.1150737524531131E-76</v>
      </c>
    </row>
    <row r="8253" spans="1:2">
      <c r="A8253">
        <v>181.33250296130427</v>
      </c>
      <c r="B8253">
        <f t="shared" si="128"/>
        <v>0.12048942681202786</v>
      </c>
    </row>
    <row r="8254" spans="1:2">
      <c r="A8254">
        <v>167.71560058230534</v>
      </c>
      <c r="B8254">
        <f t="shared" si="128"/>
        <v>3.0394662304269737E-5</v>
      </c>
    </row>
    <row r="8255" spans="1:2">
      <c r="A8255">
        <v>203.21658257642412</v>
      </c>
      <c r="B8255">
        <f t="shared" si="128"/>
        <v>1.3147634769941406E-14</v>
      </c>
    </row>
    <row r="8256" spans="1:2">
      <c r="A8256">
        <v>181.13345663521613</v>
      </c>
      <c r="B8256">
        <f t="shared" si="128"/>
        <v>0.12382024845480158</v>
      </c>
    </row>
    <row r="8257" spans="1:2">
      <c r="A8257">
        <v>96.377582849236205</v>
      </c>
      <c r="B8257">
        <f t="shared" si="128"/>
        <v>2.5551248582233692E-170</v>
      </c>
    </row>
    <row r="8258" spans="1:2">
      <c r="A8258">
        <v>236.56220537275658</v>
      </c>
      <c r="B8258">
        <f t="shared" ref="B8258:B8321" si="129">_xlfn.NORM.DIST(A8258,180,3,FALSE)</f>
        <v>8.5739010122006687E-79</v>
      </c>
    </row>
    <row r="8259" spans="1:2">
      <c r="A8259">
        <v>245.10896355393925</v>
      </c>
      <c r="B8259">
        <f t="shared" si="129"/>
        <v>6.968904315798751E-104</v>
      </c>
    </row>
    <row r="8260" spans="1:2">
      <c r="A8260">
        <v>174.06623942377337</v>
      </c>
      <c r="B8260">
        <f t="shared" si="129"/>
        <v>1.8804953402715274E-2</v>
      </c>
    </row>
    <row r="8261" spans="1:2">
      <c r="A8261">
        <v>96.556625976227224</v>
      </c>
      <c r="B8261">
        <f t="shared" si="129"/>
        <v>1.3462093537471071E-169</v>
      </c>
    </row>
    <row r="8262" spans="1:2">
      <c r="A8262">
        <v>155.57377469092899</v>
      </c>
      <c r="B8262">
        <f t="shared" si="129"/>
        <v>5.3501102832817823E-16</v>
      </c>
    </row>
    <row r="8263" spans="1:2">
      <c r="A8263">
        <v>157.90301677014213</v>
      </c>
      <c r="B8263">
        <f t="shared" si="129"/>
        <v>2.2024576252093314E-13</v>
      </c>
    </row>
    <row r="8264" spans="1:2">
      <c r="A8264">
        <v>167.38604062964441</v>
      </c>
      <c r="B8264">
        <f t="shared" si="129"/>
        <v>1.9267231280839963E-5</v>
      </c>
    </row>
    <row r="8265" spans="1:2">
      <c r="A8265">
        <v>202.78039687553246</v>
      </c>
      <c r="B8265">
        <f t="shared" si="129"/>
        <v>4.0079519679558203E-14</v>
      </c>
    </row>
    <row r="8266" spans="1:2">
      <c r="A8266">
        <v>168.42933791820542</v>
      </c>
      <c r="B8266">
        <f t="shared" si="129"/>
        <v>7.8270414214052267E-5</v>
      </c>
    </row>
    <row r="8267" spans="1:2">
      <c r="A8267">
        <v>111.29382346523926</v>
      </c>
      <c r="B8267">
        <f t="shared" si="129"/>
        <v>1.6948346837205294E-115</v>
      </c>
    </row>
    <row r="8268" spans="1:2">
      <c r="A8268">
        <v>148.17931673831481</v>
      </c>
      <c r="B8268">
        <f t="shared" si="129"/>
        <v>4.9360083166612502E-26</v>
      </c>
    </row>
    <row r="8269" spans="1:2">
      <c r="A8269">
        <v>252.80051249836106</v>
      </c>
      <c r="B8269">
        <f t="shared" si="129"/>
        <v>1.7793089559203211E-129</v>
      </c>
    </row>
    <row r="8270" spans="1:2">
      <c r="A8270">
        <v>166.64047211605066</v>
      </c>
      <c r="B8270">
        <f t="shared" si="129"/>
        <v>6.5703799696688616E-6</v>
      </c>
    </row>
    <row r="8271" spans="1:2">
      <c r="A8271">
        <v>117.50188878038898</v>
      </c>
      <c r="B8271">
        <f t="shared" si="129"/>
        <v>7.6129104459735739E-96</v>
      </c>
    </row>
    <row r="8272" spans="1:2">
      <c r="A8272">
        <v>202.35870624645031</v>
      </c>
      <c r="B8272">
        <f t="shared" si="129"/>
        <v>1.1539382579263766E-13</v>
      </c>
    </row>
    <row r="8273" spans="1:2">
      <c r="A8273">
        <v>111.31330484175123</v>
      </c>
      <c r="B8273">
        <f t="shared" si="129"/>
        <v>1.9665590297266474E-115</v>
      </c>
    </row>
    <row r="8274" spans="1:2">
      <c r="A8274">
        <v>173.35859001803328</v>
      </c>
      <c r="B8274">
        <f t="shared" si="129"/>
        <v>1.1470079601348633E-2</v>
      </c>
    </row>
    <row r="8275" spans="1:2">
      <c r="A8275">
        <v>151.45659449415689</v>
      </c>
      <c r="B8275">
        <f t="shared" si="129"/>
        <v>2.927593322092734E-21</v>
      </c>
    </row>
    <row r="8276" spans="1:2">
      <c r="A8276">
        <v>137.88149590225657</v>
      </c>
      <c r="B8276">
        <f t="shared" si="129"/>
        <v>2.100959128058629E-44</v>
      </c>
    </row>
    <row r="8277" spans="1:2">
      <c r="A8277">
        <v>110.63076090038521</v>
      </c>
      <c r="B8277">
        <f t="shared" si="129"/>
        <v>1.0475956225833899E-117</v>
      </c>
    </row>
    <row r="8278" spans="1:2">
      <c r="A8278">
        <v>141.61084595769353</v>
      </c>
      <c r="B8278">
        <f t="shared" si="129"/>
        <v>3.685356150932207E-37</v>
      </c>
    </row>
    <row r="8279" spans="1:2">
      <c r="A8279">
        <v>245.68598337253206</v>
      </c>
      <c r="B8279">
        <f t="shared" si="129"/>
        <v>1.052527493421337E-105</v>
      </c>
    </row>
    <row r="8280" spans="1:2">
      <c r="A8280">
        <v>213.92902044652146</v>
      </c>
      <c r="B8280">
        <f t="shared" si="129"/>
        <v>2.2323609296127598E-29</v>
      </c>
    </row>
    <row r="8281" spans="1:2">
      <c r="A8281">
        <v>199.6364158000506</v>
      </c>
      <c r="B8281">
        <f t="shared" si="129"/>
        <v>6.6146294933593151E-11</v>
      </c>
    </row>
    <row r="8282" spans="1:2">
      <c r="A8282">
        <v>264.34902611043071</v>
      </c>
      <c r="B8282">
        <f t="shared" si="129"/>
        <v>2.9017833627120894E-173</v>
      </c>
    </row>
    <row r="8283" spans="1:2">
      <c r="A8283">
        <v>183.14850353788643</v>
      </c>
      <c r="B8283">
        <f t="shared" si="129"/>
        <v>7.6667515692062302E-2</v>
      </c>
    </row>
    <row r="8284" spans="1:2">
      <c r="A8284">
        <v>161.31817164903623</v>
      </c>
      <c r="B8284">
        <f t="shared" si="129"/>
        <v>5.0471119543279264E-10</v>
      </c>
    </row>
    <row r="8285" spans="1:2">
      <c r="A8285">
        <v>213.9777238878014</v>
      </c>
      <c r="B8285">
        <f t="shared" si="129"/>
        <v>1.8576667899914248E-29</v>
      </c>
    </row>
    <row r="8286" spans="1:2">
      <c r="A8286">
        <v>217.45810658983828</v>
      </c>
      <c r="B8286">
        <f t="shared" si="129"/>
        <v>1.8633683771526251E-35</v>
      </c>
    </row>
    <row r="8287" spans="1:2">
      <c r="A8287">
        <v>102.02532666851766</v>
      </c>
      <c r="B8287">
        <f t="shared" si="129"/>
        <v>2.6764869618667287E-148</v>
      </c>
    </row>
    <row r="8288" spans="1:2">
      <c r="A8288">
        <v>222.78052301742719</v>
      </c>
      <c r="B8288">
        <f t="shared" si="129"/>
        <v>9.2541987225378383E-46</v>
      </c>
    </row>
    <row r="8289" spans="1:2">
      <c r="A8289">
        <v>126.71240528987255</v>
      </c>
      <c r="B8289">
        <f t="shared" si="129"/>
        <v>4.0944884928511765E-70</v>
      </c>
    </row>
    <row r="8290" spans="1:2">
      <c r="A8290">
        <v>204.39126319586649</v>
      </c>
      <c r="B8290">
        <f t="shared" si="129"/>
        <v>5.8822380873207247E-16</v>
      </c>
    </row>
    <row r="8291" spans="1:2">
      <c r="A8291">
        <v>104.57553162239492</v>
      </c>
      <c r="B8291">
        <f t="shared" si="129"/>
        <v>7.3487555849808194E-139</v>
      </c>
    </row>
    <row r="8292" spans="1:2">
      <c r="A8292">
        <v>139.60246678805561</v>
      </c>
      <c r="B8292">
        <f t="shared" si="129"/>
        <v>5.6066603248963844E-41</v>
      </c>
    </row>
    <row r="8293" spans="1:2">
      <c r="A8293">
        <v>184.12239842262352</v>
      </c>
      <c r="B8293">
        <f t="shared" si="129"/>
        <v>5.1732384120623857E-2</v>
      </c>
    </row>
    <row r="8294" spans="1:2">
      <c r="A8294">
        <v>232.75835064821877</v>
      </c>
      <c r="B8294">
        <f t="shared" si="129"/>
        <v>9.2541036226373217E-69</v>
      </c>
    </row>
    <row r="8295" spans="1:2">
      <c r="A8295">
        <v>36.038193684071302</v>
      </c>
      <c r="B8295">
        <f t="shared" si="129"/>
        <v>0</v>
      </c>
    </row>
    <row r="8296" spans="1:2">
      <c r="A8296">
        <v>276.73338354332373</v>
      </c>
      <c r="B8296">
        <f t="shared" si="129"/>
        <v>2.262854021150951E-227</v>
      </c>
    </row>
    <row r="8297" spans="1:2">
      <c r="A8297">
        <v>99.993001640250441</v>
      </c>
      <c r="B8297">
        <f t="shared" si="129"/>
        <v>4.7968419124712798E-156</v>
      </c>
    </row>
    <row r="8298" spans="1:2">
      <c r="A8298">
        <v>178.96412418820546</v>
      </c>
      <c r="B8298">
        <f t="shared" si="129"/>
        <v>0.12528500677703638</v>
      </c>
    </row>
    <row r="8299" spans="1:2">
      <c r="A8299">
        <v>190.14585450320737</v>
      </c>
      <c r="B8299">
        <f t="shared" si="129"/>
        <v>4.3666301211930676E-4</v>
      </c>
    </row>
    <row r="8300" spans="1:2">
      <c r="A8300">
        <v>142.8477394253423</v>
      </c>
      <c r="B8300">
        <f t="shared" si="129"/>
        <v>6.6201880570820444E-35</v>
      </c>
    </row>
    <row r="8301" spans="1:2">
      <c r="A8301">
        <v>221.45810862610233</v>
      </c>
      <c r="B8301">
        <f t="shared" si="129"/>
        <v>4.5092051992590641E-43</v>
      </c>
    </row>
    <row r="8302" spans="1:2">
      <c r="A8302">
        <v>145.49929392131162</v>
      </c>
      <c r="B8302">
        <f t="shared" si="129"/>
        <v>2.5403333314624642E-30</v>
      </c>
    </row>
    <row r="8303" spans="1:2">
      <c r="A8303">
        <v>239.90905947328429</v>
      </c>
      <c r="B8303">
        <f t="shared" si="129"/>
        <v>3.3728162750541693E-88</v>
      </c>
    </row>
    <row r="8304" spans="1:2">
      <c r="A8304">
        <v>148.378131143254</v>
      </c>
      <c r="B8304">
        <f t="shared" si="129"/>
        <v>9.9472435758317977E-26</v>
      </c>
    </row>
    <row r="8305" spans="1:2">
      <c r="A8305">
        <v>245.56097787324688</v>
      </c>
      <c r="B8305">
        <f t="shared" si="129"/>
        <v>2.6186835695970725E-105</v>
      </c>
    </row>
    <row r="8306" spans="1:2">
      <c r="A8306">
        <v>138.91534240399778</v>
      </c>
      <c r="B8306">
        <f t="shared" si="129"/>
        <v>2.4994573582492828E-42</v>
      </c>
    </row>
    <row r="8307" spans="1:2">
      <c r="A8307">
        <v>162.24550836312119</v>
      </c>
      <c r="B8307">
        <f t="shared" si="129"/>
        <v>3.2982207815289536E-9</v>
      </c>
    </row>
    <row r="8308" spans="1:2">
      <c r="A8308">
        <v>84.352471276069991</v>
      </c>
      <c r="B8308">
        <f t="shared" si="129"/>
        <v>2.4821656726029529E-222</v>
      </c>
    </row>
    <row r="8309" spans="1:2">
      <c r="A8309">
        <v>80.196444286848418</v>
      </c>
      <c r="B8309">
        <f t="shared" si="129"/>
        <v>6.2529697861567221E-242</v>
      </c>
    </row>
    <row r="8310" spans="1:2">
      <c r="A8310">
        <v>170.79957206049585</v>
      </c>
      <c r="B8310">
        <f t="shared" si="129"/>
        <v>1.2062842601229722E-3</v>
      </c>
    </row>
    <row r="8311" spans="1:2">
      <c r="A8311">
        <v>172.79160078913264</v>
      </c>
      <c r="B8311">
        <f t="shared" si="129"/>
        <v>7.4148234773639011E-3</v>
      </c>
    </row>
    <row r="8312" spans="1:2">
      <c r="A8312">
        <v>99.818828857387416</v>
      </c>
      <c r="B8312">
        <f t="shared" si="129"/>
        <v>1.0180962624646668E-156</v>
      </c>
    </row>
    <row r="8313" spans="1:2">
      <c r="A8313">
        <v>210.96721343354147</v>
      </c>
      <c r="B8313">
        <f t="shared" si="129"/>
        <v>9.6896606130749333E-25</v>
      </c>
    </row>
    <row r="8314" spans="1:2">
      <c r="A8314">
        <v>136.8579119113565</v>
      </c>
      <c r="B8314">
        <f t="shared" si="129"/>
        <v>1.6473275509211008E-46</v>
      </c>
    </row>
    <row r="8315" spans="1:2">
      <c r="A8315">
        <v>220.45632522320375</v>
      </c>
      <c r="B8315">
        <f t="shared" si="129"/>
        <v>4.3053933965394872E-41</v>
      </c>
    </row>
    <row r="8316" spans="1:2">
      <c r="A8316">
        <v>136.56708279057057</v>
      </c>
      <c r="B8316">
        <f t="shared" si="129"/>
        <v>4.0671073868132427E-47</v>
      </c>
    </row>
    <row r="8317" spans="1:2">
      <c r="A8317">
        <v>171.06906443557818</v>
      </c>
      <c r="B8317">
        <f t="shared" si="129"/>
        <v>1.5824968720566672E-3</v>
      </c>
    </row>
    <row r="8318" spans="1:2">
      <c r="A8318">
        <v>238.41050096933031</v>
      </c>
      <c r="B8318">
        <f t="shared" si="129"/>
        <v>6.3974257617853441E-84</v>
      </c>
    </row>
    <row r="8319" spans="1:2">
      <c r="A8319">
        <v>292.40151252422947</v>
      </c>
      <c r="B8319">
        <f t="shared" si="129"/>
        <v>1.9719880663389154E-306</v>
      </c>
    </row>
    <row r="8320" spans="1:2">
      <c r="A8320">
        <v>137.77713138522813</v>
      </c>
      <c r="B8320">
        <f t="shared" si="129"/>
        <v>1.2883731088486948E-44</v>
      </c>
    </row>
    <row r="8321" spans="1:2">
      <c r="A8321">
        <v>212.8990586240252</v>
      </c>
      <c r="B8321">
        <f t="shared" si="129"/>
        <v>1.0220383372041513E-27</v>
      </c>
    </row>
    <row r="8322" spans="1:2">
      <c r="A8322">
        <v>180.35309994927957</v>
      </c>
      <c r="B8322">
        <f t="shared" ref="B8322:B8385" si="130">_xlfn.NORM.DIST(A8322,180,3,FALSE)</f>
        <v>0.13206283262927651</v>
      </c>
    </row>
    <row r="8323" spans="1:2">
      <c r="A8323">
        <v>218.80481472151587</v>
      </c>
      <c r="B8323">
        <f t="shared" si="130"/>
        <v>6.1988827181256009E-38</v>
      </c>
    </row>
    <row r="8324" spans="1:2">
      <c r="A8324">
        <v>213.09143721708097</v>
      </c>
      <c r="B8324">
        <f t="shared" si="130"/>
        <v>5.0485319551308893E-28</v>
      </c>
    </row>
    <row r="8325" spans="1:2">
      <c r="A8325">
        <v>190.44851160258986</v>
      </c>
      <c r="B8325">
        <f t="shared" si="130"/>
        <v>3.0885819392729015E-4</v>
      </c>
    </row>
    <row r="8326" spans="1:2">
      <c r="A8326">
        <v>105.78847923141439</v>
      </c>
      <c r="B8326">
        <f t="shared" si="130"/>
        <v>1.7594003488165089E-134</v>
      </c>
    </row>
    <row r="8327" spans="1:2">
      <c r="A8327">
        <v>170.41464093352261</v>
      </c>
      <c r="B8327">
        <f t="shared" si="130"/>
        <v>8.0719463544004911E-4</v>
      </c>
    </row>
    <row r="8328" spans="1:2">
      <c r="A8328">
        <v>225.492608933273</v>
      </c>
      <c r="B8328">
        <f t="shared" si="130"/>
        <v>1.5492376101491827E-51</v>
      </c>
    </row>
    <row r="8329" spans="1:2">
      <c r="A8329">
        <v>77.813222560216673</v>
      </c>
      <c r="B8329">
        <f t="shared" si="130"/>
        <v>1.5185085267640026E-253</v>
      </c>
    </row>
    <row r="8330" spans="1:2">
      <c r="A8330">
        <v>197.95359594325419</v>
      </c>
      <c r="B8330">
        <f t="shared" si="130"/>
        <v>2.221990684380597E-9</v>
      </c>
    </row>
    <row r="8331" spans="1:2">
      <c r="A8331">
        <v>177.45327386335703</v>
      </c>
      <c r="B8331">
        <f t="shared" si="130"/>
        <v>9.2747565788263098E-2</v>
      </c>
    </row>
    <row r="8332" spans="1:2">
      <c r="A8332">
        <v>128.27010368680931</v>
      </c>
      <c r="B8332">
        <f t="shared" si="130"/>
        <v>3.6233139456101008E-66</v>
      </c>
    </row>
    <row r="8333" spans="1:2">
      <c r="A8333">
        <v>141.7143407704134</v>
      </c>
      <c r="B8333">
        <f t="shared" si="130"/>
        <v>5.7271913788197518E-37</v>
      </c>
    </row>
    <row r="8334" spans="1:2">
      <c r="A8334">
        <v>117.23657098598778</v>
      </c>
      <c r="B8334">
        <f t="shared" si="130"/>
        <v>1.2014219271677291E-96</v>
      </c>
    </row>
    <row r="8335" spans="1:2">
      <c r="A8335">
        <v>181.64472680808103</v>
      </c>
      <c r="B8335">
        <f t="shared" si="130"/>
        <v>0.11442500888086318</v>
      </c>
    </row>
    <row r="8336" spans="1:2">
      <c r="A8336">
        <v>195.82687900736346</v>
      </c>
      <c r="B8336">
        <f t="shared" si="130"/>
        <v>1.2025306505027655E-7</v>
      </c>
    </row>
    <row r="8337" spans="1:2">
      <c r="A8337">
        <v>168.01263359382574</v>
      </c>
      <c r="B8337">
        <f t="shared" si="130"/>
        <v>4.5367485078543239E-5</v>
      </c>
    </row>
    <row r="8338" spans="1:2">
      <c r="A8338">
        <v>342.88657207041979</v>
      </c>
      <c r="B8338">
        <f t="shared" si="130"/>
        <v>0</v>
      </c>
    </row>
    <row r="8339" spans="1:2">
      <c r="A8339">
        <v>80.010443525388837</v>
      </c>
      <c r="B8339">
        <f t="shared" si="130"/>
        <v>7.933579586333001E-243</v>
      </c>
    </row>
    <row r="8340" spans="1:2">
      <c r="A8340">
        <v>115.52058640489122</v>
      </c>
      <c r="B8340">
        <f t="shared" si="130"/>
        <v>6.4794849280448539E-102</v>
      </c>
    </row>
    <row r="8341" spans="1:2">
      <c r="A8341">
        <v>140.15003262073151</v>
      </c>
      <c r="B8341">
        <f t="shared" si="130"/>
        <v>6.4399779291371534E-40</v>
      </c>
    </row>
    <row r="8342" spans="1:2">
      <c r="A8342">
        <v>241.82577180879889</v>
      </c>
      <c r="B8342">
        <f t="shared" si="130"/>
        <v>7.9125064285037741E-94</v>
      </c>
    </row>
    <row r="8343" spans="1:2">
      <c r="A8343">
        <v>130.31669186573708</v>
      </c>
      <c r="B8343">
        <f t="shared" si="130"/>
        <v>3.6879780046570716E-61</v>
      </c>
    </row>
    <row r="8344" spans="1:2">
      <c r="A8344">
        <v>302.16492905281484</v>
      </c>
      <c r="B8344">
        <f t="shared" si="130"/>
        <v>0</v>
      </c>
    </row>
    <row r="8345" spans="1:2">
      <c r="A8345">
        <v>175.30974264416727</v>
      </c>
      <c r="B8345">
        <f t="shared" si="130"/>
        <v>3.9176018510283669E-2</v>
      </c>
    </row>
    <row r="8346" spans="1:2">
      <c r="A8346">
        <v>245.23246156575624</v>
      </c>
      <c r="B8346">
        <f t="shared" si="130"/>
        <v>2.8496193075808709E-104</v>
      </c>
    </row>
    <row r="8347" spans="1:2">
      <c r="A8347">
        <v>169.41204580660269</v>
      </c>
      <c r="B8347">
        <f t="shared" si="130"/>
        <v>2.6241224883956582E-4</v>
      </c>
    </row>
    <row r="8348" spans="1:2">
      <c r="A8348">
        <v>213.08656687295297</v>
      </c>
      <c r="B8348">
        <f t="shared" si="130"/>
        <v>5.1397456352592318E-28</v>
      </c>
    </row>
    <row r="8349" spans="1:2">
      <c r="A8349">
        <v>187.33844899514224</v>
      </c>
      <c r="B8349">
        <f t="shared" si="130"/>
        <v>6.6750744995383981E-3</v>
      </c>
    </row>
    <row r="8350" spans="1:2">
      <c r="A8350">
        <v>283.43683243263513</v>
      </c>
      <c r="B8350">
        <f t="shared" si="130"/>
        <v>9.5427213991255842E-260</v>
      </c>
    </row>
    <row r="8351" spans="1:2">
      <c r="A8351">
        <v>251.87236406025477</v>
      </c>
      <c r="B8351">
        <f t="shared" si="130"/>
        <v>3.0905632674534501E-126</v>
      </c>
    </row>
    <row r="8352" spans="1:2">
      <c r="A8352">
        <v>185.80811729378183</v>
      </c>
      <c r="B8352">
        <f t="shared" si="130"/>
        <v>2.0411138622714407E-2</v>
      </c>
    </row>
    <row r="8353" spans="1:2">
      <c r="A8353">
        <v>194.3025772558758</v>
      </c>
      <c r="B8353">
        <f t="shared" si="130"/>
        <v>1.5423524846677384E-6</v>
      </c>
    </row>
    <row r="8354" spans="1:2">
      <c r="A8354">
        <v>141.60568571212934</v>
      </c>
      <c r="B8354">
        <f t="shared" si="130"/>
        <v>3.6051192936810713E-37</v>
      </c>
    </row>
    <row r="8355" spans="1:2">
      <c r="A8355">
        <v>188.02110889708274</v>
      </c>
      <c r="B8355">
        <f t="shared" si="130"/>
        <v>3.7279581940878924E-3</v>
      </c>
    </row>
    <row r="8356" spans="1:2">
      <c r="A8356">
        <v>201.02191274389043</v>
      </c>
      <c r="B8356">
        <f t="shared" si="130"/>
        <v>2.8930574448412582E-12</v>
      </c>
    </row>
    <row r="8357" spans="1:2">
      <c r="A8357">
        <v>190.01058649308106</v>
      </c>
      <c r="B8357">
        <f t="shared" si="130"/>
        <v>5.0807810416751112E-4</v>
      </c>
    </row>
    <row r="8358" spans="1:2">
      <c r="A8358">
        <v>113.29959352195146</v>
      </c>
      <c r="B8358">
        <f t="shared" si="130"/>
        <v>6.0536191255526071E-109</v>
      </c>
    </row>
    <row r="8359" spans="1:2">
      <c r="A8359">
        <v>182.90226125798654</v>
      </c>
      <c r="B8359">
        <f t="shared" si="130"/>
        <v>8.3283739267287465E-2</v>
      </c>
    </row>
    <row r="8360" spans="1:2">
      <c r="A8360">
        <v>169.33232291165041</v>
      </c>
      <c r="B8360">
        <f t="shared" si="130"/>
        <v>2.3883537050471885E-4</v>
      </c>
    </row>
    <row r="8361" spans="1:2">
      <c r="A8361">
        <v>161.0801045896369</v>
      </c>
      <c r="B8361">
        <f t="shared" si="130"/>
        <v>3.0694480461171545E-10</v>
      </c>
    </row>
    <row r="8362" spans="1:2">
      <c r="A8362">
        <v>210.70496859436389</v>
      </c>
      <c r="B8362">
        <f t="shared" si="130"/>
        <v>2.3797276669651668E-24</v>
      </c>
    </row>
    <row r="8363" spans="1:2">
      <c r="A8363">
        <v>167.77590008103289</v>
      </c>
      <c r="B8363">
        <f t="shared" si="130"/>
        <v>3.2995454222778149E-5</v>
      </c>
    </row>
    <row r="8364" spans="1:2">
      <c r="A8364">
        <v>172.92553525265248</v>
      </c>
      <c r="B8364">
        <f t="shared" si="130"/>
        <v>8.2462384729034728E-3</v>
      </c>
    </row>
    <row r="8365" spans="1:2">
      <c r="A8365">
        <v>143.95817788652494</v>
      </c>
      <c r="B8365">
        <f t="shared" si="130"/>
        <v>6.0518960607186682E-33</v>
      </c>
    </row>
    <row r="8366" spans="1:2">
      <c r="A8366">
        <v>134.75079231255222</v>
      </c>
      <c r="B8366">
        <f t="shared" si="130"/>
        <v>5.2846174635948727E-51</v>
      </c>
    </row>
    <row r="8367" spans="1:2">
      <c r="A8367">
        <v>196.31066652407753</v>
      </c>
      <c r="B8367">
        <f t="shared" si="130"/>
        <v>5.0695384878971478E-8</v>
      </c>
    </row>
    <row r="8368" spans="1:2">
      <c r="A8368">
        <v>123.21352687620674</v>
      </c>
      <c r="B8368">
        <f t="shared" si="130"/>
        <v>2.088561230535429E-79</v>
      </c>
    </row>
    <row r="8369" spans="1:2">
      <c r="A8369">
        <v>200.53447246908036</v>
      </c>
      <c r="B8369">
        <f t="shared" si="130"/>
        <v>8.9143418922038668E-12</v>
      </c>
    </row>
    <row r="8370" spans="1:2">
      <c r="A8370">
        <v>252.02009783213725</v>
      </c>
      <c r="B8370">
        <f t="shared" si="130"/>
        <v>9.4872699156640973E-127</v>
      </c>
    </row>
    <row r="8371" spans="1:2">
      <c r="A8371">
        <v>137.79910591409134</v>
      </c>
      <c r="B8371">
        <f t="shared" si="130"/>
        <v>1.428243546886694E-44</v>
      </c>
    </row>
    <row r="8372" spans="1:2">
      <c r="A8372">
        <v>238.41803840667126</v>
      </c>
      <c r="B8372">
        <f t="shared" si="130"/>
        <v>6.0919860220494623E-84</v>
      </c>
    </row>
    <row r="8373" spans="1:2">
      <c r="A8373">
        <v>187.55535324969969</v>
      </c>
      <c r="B8373">
        <f t="shared" si="130"/>
        <v>5.5784252750366616E-3</v>
      </c>
    </row>
    <row r="8374" spans="1:2">
      <c r="A8374">
        <v>130.35426309186732</v>
      </c>
      <c r="B8374">
        <f t="shared" si="130"/>
        <v>4.5376392957216031E-61</v>
      </c>
    </row>
    <row r="8375" spans="1:2">
      <c r="A8375">
        <v>196.43799123485223</v>
      </c>
      <c r="B8375">
        <f t="shared" si="130"/>
        <v>4.021275103418189E-8</v>
      </c>
    </row>
    <row r="8376" spans="1:2">
      <c r="A8376">
        <v>118.22304759305553</v>
      </c>
      <c r="B8376">
        <f t="shared" si="130"/>
        <v>1.1063800335822382E-93</v>
      </c>
    </row>
    <row r="8377" spans="1:2">
      <c r="A8377">
        <v>168.59342213108903</v>
      </c>
      <c r="B8377">
        <f t="shared" si="130"/>
        <v>9.6507947745112386E-5</v>
      </c>
    </row>
    <row r="8378" spans="1:2">
      <c r="A8378">
        <v>197.6550554442656</v>
      </c>
      <c r="B8378">
        <f t="shared" si="130"/>
        <v>4.0108121490024508E-9</v>
      </c>
    </row>
    <row r="8379" spans="1:2">
      <c r="A8379">
        <v>252.55282071128022</v>
      </c>
      <c r="B8379">
        <f t="shared" si="130"/>
        <v>1.3149478627493591E-128</v>
      </c>
    </row>
    <row r="8380" spans="1:2">
      <c r="A8380">
        <v>211.428214697371</v>
      </c>
      <c r="B8380">
        <f t="shared" si="130"/>
        <v>1.9601848444685395E-25</v>
      </c>
    </row>
    <row r="8381" spans="1:2">
      <c r="A8381">
        <v>128.4265345017775</v>
      </c>
      <c r="B8381">
        <f t="shared" si="130"/>
        <v>8.8920475511018958E-66</v>
      </c>
    </row>
    <row r="8382" spans="1:2">
      <c r="A8382">
        <v>145.16016722125642</v>
      </c>
      <c r="B8382">
        <f t="shared" si="130"/>
        <v>6.8790381328338777E-31</v>
      </c>
    </row>
    <row r="8383" spans="1:2">
      <c r="A8383">
        <v>196.03166538188816</v>
      </c>
      <c r="B8383">
        <f t="shared" si="130"/>
        <v>8.3691973366922153E-8</v>
      </c>
    </row>
    <row r="8384" spans="1:2">
      <c r="A8384">
        <v>223.36009396865848</v>
      </c>
      <c r="B8384">
        <f t="shared" si="130"/>
        <v>5.7780924717128713E-47</v>
      </c>
    </row>
    <row r="8385" spans="1:2">
      <c r="A8385">
        <v>105.29008068231633</v>
      </c>
      <c r="B8385">
        <f t="shared" si="130"/>
        <v>2.8481966005887089E-136</v>
      </c>
    </row>
    <row r="8386" spans="1:2">
      <c r="A8386">
        <v>129.64145344056305</v>
      </c>
      <c r="B8386">
        <f t="shared" ref="B8386:B8449" si="131">_xlfn.NORM.DIST(A8386,180,3,FALSE)</f>
        <v>8.6482227544469752E-63</v>
      </c>
    </row>
    <row r="8387" spans="1:2">
      <c r="A8387">
        <v>214.50557642281638</v>
      </c>
      <c r="B8387">
        <f t="shared" si="131"/>
        <v>2.4933419343126488E-30</v>
      </c>
    </row>
    <row r="8388" spans="1:2">
      <c r="A8388">
        <v>145.27827306636027</v>
      </c>
      <c r="B8388">
        <f t="shared" si="131"/>
        <v>1.0858004466274008E-30</v>
      </c>
    </row>
    <row r="8389" spans="1:2">
      <c r="A8389">
        <v>256.66942110517994</v>
      </c>
      <c r="B8389">
        <f t="shared" si="131"/>
        <v>1.9846517198558489E-143</v>
      </c>
    </row>
    <row r="8390" spans="1:2">
      <c r="A8390">
        <v>256.56111392861931</v>
      </c>
      <c r="B8390">
        <f t="shared" si="131"/>
        <v>4.9900283339094291E-143</v>
      </c>
    </row>
    <row r="8391" spans="1:2">
      <c r="A8391">
        <v>179.55720454636321</v>
      </c>
      <c r="B8391">
        <f t="shared" si="131"/>
        <v>0.13154010693102347</v>
      </c>
    </row>
    <row r="8392" spans="1:2">
      <c r="A8392">
        <v>170.21600046944513</v>
      </c>
      <c r="B8392">
        <f t="shared" si="131"/>
        <v>6.518488376000566E-4</v>
      </c>
    </row>
    <row r="8393" spans="1:2">
      <c r="A8393">
        <v>164.17312099263654</v>
      </c>
      <c r="B8393">
        <f t="shared" si="131"/>
        <v>1.2025306505027655E-7</v>
      </c>
    </row>
    <row r="8394" spans="1:2">
      <c r="A8394">
        <v>92.912217041593976</v>
      </c>
      <c r="B8394">
        <f t="shared" si="131"/>
        <v>1.3622116449892921E-184</v>
      </c>
    </row>
    <row r="8395" spans="1:2">
      <c r="A8395">
        <v>214.1239501722157</v>
      </c>
      <c r="B8395">
        <f t="shared" si="131"/>
        <v>1.0683174249381209E-29</v>
      </c>
    </row>
    <row r="8396" spans="1:2">
      <c r="A8396">
        <v>131.47026766062481</v>
      </c>
      <c r="B8396">
        <f t="shared" si="131"/>
        <v>1.9968194328636896E-58</v>
      </c>
    </row>
    <row r="8397" spans="1:2">
      <c r="A8397">
        <v>239.02370048715966</v>
      </c>
      <c r="B8397">
        <f t="shared" si="131"/>
        <v>1.1710398645220253E-85</v>
      </c>
    </row>
    <row r="8398" spans="1:2">
      <c r="A8398">
        <v>193.11740220444335</v>
      </c>
      <c r="B8398">
        <f t="shared" si="131"/>
        <v>9.3813544250042841E-6</v>
      </c>
    </row>
    <row r="8399" spans="1:2">
      <c r="A8399">
        <v>118.89214010778232</v>
      </c>
      <c r="B8399">
        <f t="shared" si="131"/>
        <v>1.0658511885112696E-91</v>
      </c>
    </row>
    <row r="8400" spans="1:2">
      <c r="A8400">
        <v>161.33898657215468</v>
      </c>
      <c r="B8400">
        <f t="shared" si="131"/>
        <v>5.2698340752087546E-10</v>
      </c>
    </row>
    <row r="8401" spans="1:2">
      <c r="A8401">
        <v>141.96725078334566</v>
      </c>
      <c r="B8401">
        <f t="shared" si="131"/>
        <v>1.6735652807395025E-36</v>
      </c>
    </row>
    <row r="8402" spans="1:2">
      <c r="A8402">
        <v>178.39429392523016</v>
      </c>
      <c r="B8402">
        <f t="shared" si="131"/>
        <v>0.11523413472470523</v>
      </c>
    </row>
    <row r="8403" spans="1:2">
      <c r="A8403">
        <v>194.91641455686477</v>
      </c>
      <c r="B8403">
        <f t="shared" si="131"/>
        <v>5.6943004903956751E-7</v>
      </c>
    </row>
    <row r="8404" spans="1:2">
      <c r="A8404">
        <v>173.68896169471554</v>
      </c>
      <c r="B8404">
        <f t="shared" si="131"/>
        <v>1.4548252368733498E-2</v>
      </c>
    </row>
    <row r="8405" spans="1:2">
      <c r="A8405">
        <v>281.78323464060668</v>
      </c>
      <c r="B8405">
        <f t="shared" si="131"/>
        <v>1.4701599311722605E-251</v>
      </c>
    </row>
    <row r="8406" spans="1:2">
      <c r="A8406">
        <v>211.41882189083844</v>
      </c>
      <c r="B8406">
        <f t="shared" si="131"/>
        <v>2.0255348320904989E-25</v>
      </c>
    </row>
    <row r="8407" spans="1:2">
      <c r="A8407">
        <v>202.58656877529575</v>
      </c>
      <c r="B8407">
        <f t="shared" si="131"/>
        <v>6.5325815363421176E-14</v>
      </c>
    </row>
    <row r="8408" spans="1:2">
      <c r="A8408">
        <v>125.4848466484691</v>
      </c>
      <c r="B8408">
        <f t="shared" si="131"/>
        <v>2.6260934425744225E-73</v>
      </c>
    </row>
    <row r="8409" spans="1:2">
      <c r="A8409">
        <v>200.99645939779293</v>
      </c>
      <c r="B8409">
        <f t="shared" si="131"/>
        <v>3.0701640687746321E-12</v>
      </c>
    </row>
    <row r="8410" spans="1:2">
      <c r="A8410">
        <v>166.39805653510848</v>
      </c>
      <c r="B8410">
        <f t="shared" si="131"/>
        <v>4.5697896678564204E-6</v>
      </c>
    </row>
    <row r="8411" spans="1:2">
      <c r="A8411">
        <v>190.94702611226239</v>
      </c>
      <c r="B8411">
        <f t="shared" si="131"/>
        <v>1.7077168259473462E-4</v>
      </c>
    </row>
    <row r="8412" spans="1:2">
      <c r="A8412">
        <v>187.96973836258985</v>
      </c>
      <c r="B8412">
        <f t="shared" si="131"/>
        <v>3.9020312812054294E-3</v>
      </c>
    </row>
    <row r="8413" spans="1:2">
      <c r="A8413">
        <v>151.27842107147444</v>
      </c>
      <c r="B8413">
        <f t="shared" si="131"/>
        <v>1.6608705632355901E-21</v>
      </c>
    </row>
    <row r="8414" spans="1:2">
      <c r="A8414">
        <v>214.43205741859856</v>
      </c>
      <c r="B8414">
        <f t="shared" si="131"/>
        <v>3.3041923614598837E-30</v>
      </c>
    </row>
    <row r="8415" spans="1:2">
      <c r="A8415">
        <v>123.22802194801625</v>
      </c>
      <c r="B8415">
        <f t="shared" si="131"/>
        <v>2.2885581094258186E-79</v>
      </c>
    </row>
    <row r="8416" spans="1:2">
      <c r="A8416">
        <v>117.45225765451323</v>
      </c>
      <c r="B8416">
        <f t="shared" si="131"/>
        <v>5.3927665145833994E-96</v>
      </c>
    </row>
    <row r="8417" spans="1:2">
      <c r="A8417">
        <v>274.91048331256025</v>
      </c>
      <c r="B8417">
        <f t="shared" si="131"/>
        <v>6.074798636987142E-219</v>
      </c>
    </row>
    <row r="8418" spans="1:2">
      <c r="A8418">
        <v>80.590710240066983</v>
      </c>
      <c r="B8418">
        <f t="shared" si="131"/>
        <v>4.9105088697792186E-240</v>
      </c>
    </row>
    <row r="8419" spans="1:2">
      <c r="A8419">
        <v>173.0634123757045</v>
      </c>
      <c r="B8419">
        <f t="shared" si="131"/>
        <v>9.1804807768676566E-3</v>
      </c>
    </row>
    <row r="8420" spans="1:2">
      <c r="A8420">
        <v>172.55115653795656</v>
      </c>
      <c r="B8420">
        <f t="shared" si="131"/>
        <v>6.0963456445397605E-3</v>
      </c>
    </row>
    <row r="8421" spans="1:2">
      <c r="A8421">
        <v>111.97416415569023</v>
      </c>
      <c r="B8421">
        <f t="shared" si="131"/>
        <v>2.9755668472345063E-113</v>
      </c>
    </row>
    <row r="8422" spans="1:2">
      <c r="A8422">
        <v>181.09443590190494</v>
      </c>
      <c r="B8422">
        <f t="shared" si="131"/>
        <v>0.12441970540853076</v>
      </c>
    </row>
    <row r="8423" spans="1:2">
      <c r="A8423">
        <v>228.78183062828612</v>
      </c>
      <c r="B8423">
        <f t="shared" si="131"/>
        <v>5.1102456388606177E-59</v>
      </c>
    </row>
    <row r="8424" spans="1:2">
      <c r="A8424">
        <v>197.36538592922443</v>
      </c>
      <c r="B8424">
        <f t="shared" si="131"/>
        <v>7.046767414554135E-9</v>
      </c>
    </row>
    <row r="8425" spans="1:2">
      <c r="A8425">
        <v>260.99683782347711</v>
      </c>
      <c r="B8425">
        <f t="shared" si="131"/>
        <v>6.851880158873469E-160</v>
      </c>
    </row>
    <row r="8426" spans="1:2">
      <c r="A8426">
        <v>150.51168975303881</v>
      </c>
      <c r="B8426">
        <f t="shared" si="131"/>
        <v>1.3915355127072003E-22</v>
      </c>
    </row>
    <row r="8427" spans="1:2">
      <c r="A8427">
        <v>204.43057383061387</v>
      </c>
      <c r="B8427">
        <f t="shared" si="131"/>
        <v>5.287333886043463E-16</v>
      </c>
    </row>
    <row r="8428" spans="1:2">
      <c r="A8428">
        <v>99.61682553665014</v>
      </c>
      <c r="B8428">
        <f t="shared" si="131"/>
        <v>1.6796764370898716E-157</v>
      </c>
    </row>
    <row r="8429" spans="1:2">
      <c r="A8429">
        <v>139.13618931808742</v>
      </c>
      <c r="B8429">
        <f t="shared" si="131"/>
        <v>6.8313463780903506E-42</v>
      </c>
    </row>
    <row r="8430" spans="1:2">
      <c r="A8430">
        <v>163.75090854096925</v>
      </c>
      <c r="B8430">
        <f t="shared" si="131"/>
        <v>5.6668386703975983E-8</v>
      </c>
    </row>
    <row r="8431" spans="1:2">
      <c r="A8431">
        <v>129.64771531158476</v>
      </c>
      <c r="B8431">
        <f t="shared" si="131"/>
        <v>8.9565875035455378E-63</v>
      </c>
    </row>
    <row r="8432" spans="1:2">
      <c r="A8432">
        <v>57.903719607274979</v>
      </c>
      <c r="B8432">
        <f t="shared" si="131"/>
        <v>0</v>
      </c>
    </row>
    <row r="8433" spans="1:2">
      <c r="A8433">
        <v>142.69501934875734</v>
      </c>
      <c r="B8433">
        <f t="shared" si="131"/>
        <v>3.5197681941159322E-35</v>
      </c>
    </row>
    <row r="8434" spans="1:2">
      <c r="A8434">
        <v>195.14050836703973</v>
      </c>
      <c r="B8434">
        <f t="shared" si="131"/>
        <v>3.9167702805256045E-7</v>
      </c>
    </row>
    <row r="8435" spans="1:2">
      <c r="A8435">
        <v>214.95817054499639</v>
      </c>
      <c r="B8435">
        <f t="shared" si="131"/>
        <v>4.347514934528845E-31</v>
      </c>
    </row>
    <row r="8436" spans="1:2">
      <c r="A8436">
        <v>192.56571977137355</v>
      </c>
      <c r="B8436">
        <f t="shared" si="131"/>
        <v>2.061227497572898E-5</v>
      </c>
    </row>
    <row r="8437" spans="1:2">
      <c r="A8437">
        <v>170.99380602274323</v>
      </c>
      <c r="B8437">
        <f t="shared" si="131"/>
        <v>1.4681576984631759E-3</v>
      </c>
    </row>
    <row r="8438" spans="1:2">
      <c r="A8438">
        <v>269.40583484218223</v>
      </c>
      <c r="B8438">
        <f t="shared" si="131"/>
        <v>1.8330768526304374E-194</v>
      </c>
    </row>
    <row r="8439" spans="1:2">
      <c r="A8439">
        <v>170.12856619629019</v>
      </c>
      <c r="B8439">
        <f t="shared" si="131"/>
        <v>5.9249190895605745E-4</v>
      </c>
    </row>
    <row r="8440" spans="1:2">
      <c r="A8440">
        <v>268.041674644046</v>
      </c>
      <c r="B8440">
        <f t="shared" si="131"/>
        <v>1.2695246547166577E-188</v>
      </c>
    </row>
    <row r="8441" spans="1:2">
      <c r="A8441">
        <v>227.94389951712219</v>
      </c>
      <c r="B8441">
        <f t="shared" si="131"/>
        <v>4.6127638275983749E-57</v>
      </c>
    </row>
    <row r="8442" spans="1:2">
      <c r="A8442">
        <v>189.34723402679083</v>
      </c>
      <c r="B8442">
        <f t="shared" si="131"/>
        <v>1.0369378711537682E-3</v>
      </c>
    </row>
    <row r="8443" spans="1:2">
      <c r="A8443">
        <v>176.24931319885945</v>
      </c>
      <c r="B8443">
        <f t="shared" si="131"/>
        <v>6.0865606638426849E-2</v>
      </c>
    </row>
    <row r="8444" spans="1:2">
      <c r="A8444">
        <v>151.41548647050513</v>
      </c>
      <c r="B8444">
        <f t="shared" si="131"/>
        <v>2.5695046745044893E-21</v>
      </c>
    </row>
    <row r="8445" spans="1:2">
      <c r="A8445">
        <v>90.88290698826313</v>
      </c>
      <c r="B8445">
        <f t="shared" si="131"/>
        <v>3.2127750912027879E-193</v>
      </c>
    </row>
    <row r="8446" spans="1:2">
      <c r="A8446">
        <v>175.42726868639875</v>
      </c>
      <c r="B8446">
        <f t="shared" si="131"/>
        <v>4.1618505832288377E-2</v>
      </c>
    </row>
    <row r="8447" spans="1:2">
      <c r="A8447">
        <v>217.4427418137202</v>
      </c>
      <c r="B8447">
        <f t="shared" si="131"/>
        <v>1.9863942692237961E-35</v>
      </c>
    </row>
    <row r="8448" spans="1:2">
      <c r="A8448">
        <v>215.9467344424047</v>
      </c>
      <c r="B8448">
        <f t="shared" si="131"/>
        <v>8.8521631598907305E-33</v>
      </c>
    </row>
    <row r="8449" spans="1:2">
      <c r="A8449">
        <v>203.58504730182176</v>
      </c>
      <c r="B8449">
        <f t="shared" si="131"/>
        <v>5.0440040799431239E-15</v>
      </c>
    </row>
    <row r="8450" spans="1:2">
      <c r="A8450">
        <v>258.82675163273234</v>
      </c>
      <c r="B8450">
        <f t="shared" ref="B8450:B8513" si="132">_xlfn.NORM.DIST(A8450,180,3,FALSE)</f>
        <v>1.5994249628439548E-151</v>
      </c>
    </row>
    <row r="8451" spans="1:2">
      <c r="A8451">
        <v>184.37298922406626</v>
      </c>
      <c r="B8451">
        <f t="shared" si="132"/>
        <v>4.5961938839285434E-2</v>
      </c>
    </row>
    <row r="8452" spans="1:2">
      <c r="A8452">
        <v>229.41439556205296</v>
      </c>
      <c r="B8452">
        <f t="shared" si="132"/>
        <v>1.6208845985670241E-60</v>
      </c>
    </row>
    <row r="8453" spans="1:2">
      <c r="A8453">
        <v>183.10548216475581</v>
      </c>
      <c r="B8453">
        <f t="shared" si="132"/>
        <v>7.7822111269400918E-2</v>
      </c>
    </row>
    <row r="8454" spans="1:2">
      <c r="A8454">
        <v>199.58179836947238</v>
      </c>
      <c r="B8454">
        <f t="shared" si="132"/>
        <v>7.4505188912795264E-11</v>
      </c>
    </row>
    <row r="8455" spans="1:2">
      <c r="A8455">
        <v>151.74359691598511</v>
      </c>
      <c r="B8455">
        <f t="shared" si="132"/>
        <v>7.2415098569172221E-21</v>
      </c>
    </row>
    <row r="8456" spans="1:2">
      <c r="A8456">
        <v>7.7623672038316727</v>
      </c>
      <c r="B8456">
        <f t="shared" si="132"/>
        <v>0</v>
      </c>
    </row>
    <row r="8457" spans="1:2">
      <c r="A8457">
        <v>171.84060811785457</v>
      </c>
      <c r="B8457">
        <f t="shared" si="132"/>
        <v>3.2921992179109896E-3</v>
      </c>
    </row>
    <row r="8458" spans="1:2">
      <c r="A8458">
        <v>184.7843013817328</v>
      </c>
      <c r="B8458">
        <f t="shared" si="132"/>
        <v>3.7283965767374708E-2</v>
      </c>
    </row>
    <row r="8459" spans="1:2">
      <c r="A8459">
        <v>131.11948692283477</v>
      </c>
      <c r="B8459">
        <f t="shared" si="132"/>
        <v>2.9916573021551359E-59</v>
      </c>
    </row>
    <row r="8460" spans="1:2">
      <c r="A8460">
        <v>178.2732890657644</v>
      </c>
      <c r="B8460">
        <f t="shared" si="132"/>
        <v>0.11268134342537078</v>
      </c>
    </row>
    <row r="8461" spans="1:2">
      <c r="A8461">
        <v>160.59863628441235</v>
      </c>
      <c r="B8461">
        <f t="shared" si="132"/>
        <v>1.1012782505982036E-10</v>
      </c>
    </row>
    <row r="8462" spans="1:2">
      <c r="A8462">
        <v>172.03026163741015</v>
      </c>
      <c r="B8462">
        <f t="shared" si="132"/>
        <v>3.9020312812054294E-3</v>
      </c>
    </row>
    <row r="8463" spans="1:2">
      <c r="A8463">
        <v>141.40855273552006</v>
      </c>
      <c r="B8463">
        <f t="shared" si="132"/>
        <v>1.5514961630482517E-37</v>
      </c>
    </row>
    <row r="8464" spans="1:2">
      <c r="A8464">
        <v>266.78744507051306</v>
      </c>
      <c r="B8464">
        <f t="shared" si="132"/>
        <v>2.4786371431568371E-183</v>
      </c>
    </row>
    <row r="8465" spans="1:2">
      <c r="A8465">
        <v>154.88896951836068</v>
      </c>
      <c r="B8465">
        <f t="shared" si="132"/>
        <v>8.1260151037512042E-17</v>
      </c>
    </row>
    <row r="8466" spans="1:2">
      <c r="A8466">
        <v>197.37367711029947</v>
      </c>
      <c r="B8466">
        <f t="shared" si="132"/>
        <v>6.9349055962518712E-9</v>
      </c>
    </row>
    <row r="8467" spans="1:2">
      <c r="A8467">
        <v>244.185453538812</v>
      </c>
      <c r="B8467">
        <f t="shared" si="132"/>
        <v>5.2978261257819278E-101</v>
      </c>
    </row>
    <row r="8468" spans="1:2">
      <c r="A8468">
        <v>211.84915158271906</v>
      </c>
      <c r="B8468">
        <f t="shared" si="132"/>
        <v>4.4631663358463629E-26</v>
      </c>
    </row>
    <row r="8469" spans="1:2">
      <c r="A8469">
        <v>247.47896577508072</v>
      </c>
      <c r="B8469">
        <f t="shared" si="132"/>
        <v>1.8259978549349275E-111</v>
      </c>
    </row>
    <row r="8470" spans="1:2">
      <c r="A8470">
        <v>123.52430121580255</v>
      </c>
      <c r="B8470">
        <f t="shared" si="132"/>
        <v>1.4760786839934271E-78</v>
      </c>
    </row>
    <row r="8471" spans="1:2">
      <c r="A8471">
        <v>151.5477974859823</v>
      </c>
      <c r="B8471">
        <f t="shared" si="132"/>
        <v>3.9077740468656441E-21</v>
      </c>
    </row>
    <row r="8472" spans="1:2">
      <c r="A8472">
        <v>191.89917838928523</v>
      </c>
      <c r="B8472">
        <f t="shared" si="132"/>
        <v>5.099990797504967E-5</v>
      </c>
    </row>
    <row r="8473" spans="1:2">
      <c r="A8473">
        <v>101.22473486233503</v>
      </c>
      <c r="B8473">
        <f t="shared" si="132"/>
        <v>2.5104017573855716E-151</v>
      </c>
    </row>
    <row r="8474" spans="1:2">
      <c r="A8474">
        <v>275.94346010999288</v>
      </c>
      <c r="B8474">
        <f t="shared" si="132"/>
        <v>1.0637915692247858E-223</v>
      </c>
    </row>
    <row r="8475" spans="1:2">
      <c r="A8475">
        <v>170.56544766062871</v>
      </c>
      <c r="B8475">
        <f t="shared" si="132"/>
        <v>9.4663777486939256E-4</v>
      </c>
    </row>
    <row r="8476" spans="1:2">
      <c r="A8476">
        <v>195.16091742814751</v>
      </c>
      <c r="B8476">
        <f t="shared" si="132"/>
        <v>3.7844877341663126E-7</v>
      </c>
    </row>
    <row r="8477" spans="1:2">
      <c r="A8477">
        <v>185.02729676554736</v>
      </c>
      <c r="B8477">
        <f t="shared" si="132"/>
        <v>3.2658635354585609E-2</v>
      </c>
    </row>
    <row r="8478" spans="1:2">
      <c r="A8478">
        <v>149.14057192043401</v>
      </c>
      <c r="B8478">
        <f t="shared" si="132"/>
        <v>1.4031179786817931E-24</v>
      </c>
    </row>
    <row r="8479" spans="1:2">
      <c r="A8479">
        <v>122.89335973007837</v>
      </c>
      <c r="B8479">
        <f t="shared" si="132"/>
        <v>2.7545014257188432E-80</v>
      </c>
    </row>
    <row r="8480" spans="1:2">
      <c r="A8480">
        <v>136.77975448415964</v>
      </c>
      <c r="B8480">
        <f t="shared" si="132"/>
        <v>1.1321995086676558E-46</v>
      </c>
    </row>
    <row r="8481" spans="1:2">
      <c r="A8481">
        <v>116.73422977735754</v>
      </c>
      <c r="B8481">
        <f t="shared" si="132"/>
        <v>3.5661002522990893E-98</v>
      </c>
    </row>
    <row r="8482" spans="1:2">
      <c r="A8482">
        <v>170.88283175296965</v>
      </c>
      <c r="B8482">
        <f t="shared" si="132"/>
        <v>1.312946070911854E-3</v>
      </c>
    </row>
    <row r="8483" spans="1:2">
      <c r="A8483">
        <v>204.24260173938819</v>
      </c>
      <c r="B8483">
        <f t="shared" si="132"/>
        <v>8.789896514689139E-16</v>
      </c>
    </row>
    <row r="8484" spans="1:2">
      <c r="A8484">
        <v>202.65544935653452</v>
      </c>
      <c r="B8484">
        <f t="shared" si="132"/>
        <v>5.4940990504405263E-14</v>
      </c>
    </row>
    <row r="8485" spans="1:2">
      <c r="A8485">
        <v>212.52520173191442</v>
      </c>
      <c r="B8485">
        <f t="shared" si="132"/>
        <v>3.9774845402677313E-27</v>
      </c>
    </row>
    <row r="8486" spans="1:2">
      <c r="A8486">
        <v>111.85043422272429</v>
      </c>
      <c r="B8486">
        <f t="shared" si="132"/>
        <v>1.1669348031825792E-113</v>
      </c>
    </row>
    <row r="8487" spans="1:2">
      <c r="A8487">
        <v>251.74619895522483</v>
      </c>
      <c r="B8487">
        <f t="shared" si="132"/>
        <v>8.4570519541794486E-126</v>
      </c>
    </row>
    <row r="8488" spans="1:2">
      <c r="A8488">
        <v>197.86650955182267</v>
      </c>
      <c r="B8488">
        <f t="shared" si="132"/>
        <v>2.6424484436006227E-9</v>
      </c>
    </row>
    <row r="8489" spans="1:2">
      <c r="A8489">
        <v>217.88861022258061</v>
      </c>
      <c r="B8489">
        <f t="shared" si="132"/>
        <v>3.0737963125269593E-36</v>
      </c>
    </row>
    <row r="8490" spans="1:2">
      <c r="A8490">
        <v>155.4993859824026</v>
      </c>
      <c r="B8490">
        <f t="shared" si="132"/>
        <v>4.3706726883236341E-16</v>
      </c>
    </row>
    <row r="8491" spans="1:2">
      <c r="A8491">
        <v>259.49027803988429</v>
      </c>
      <c r="B8491">
        <f t="shared" si="132"/>
        <v>4.6712446786599641E-154</v>
      </c>
    </row>
    <row r="8492" spans="1:2">
      <c r="A8492">
        <v>179.35433152131736</v>
      </c>
      <c r="B8492">
        <f t="shared" si="132"/>
        <v>0.12993626027566174</v>
      </c>
    </row>
    <row r="8493" spans="1:2">
      <c r="A8493">
        <v>171.69038119362085</v>
      </c>
      <c r="B8493">
        <f t="shared" si="132"/>
        <v>2.8694099543420141E-3</v>
      </c>
    </row>
    <row r="8494" spans="1:2">
      <c r="A8494">
        <v>196.44210783524613</v>
      </c>
      <c r="B8494">
        <f t="shared" si="132"/>
        <v>3.9911498121741901E-8</v>
      </c>
    </row>
    <row r="8495" spans="1:2">
      <c r="A8495">
        <v>93.787951300037093</v>
      </c>
      <c r="B8495">
        <f t="shared" si="132"/>
        <v>6.2508718624186585E-181</v>
      </c>
    </row>
    <row r="8496" spans="1:2">
      <c r="A8496">
        <v>141.38779579268885</v>
      </c>
      <c r="B8496">
        <f t="shared" si="132"/>
        <v>1.4193390416487896E-37</v>
      </c>
    </row>
    <row r="8497" spans="1:2">
      <c r="A8497">
        <v>198.01175017135392</v>
      </c>
      <c r="B8497">
        <f t="shared" si="132"/>
        <v>1.9782388951169047E-9</v>
      </c>
    </row>
    <row r="8498" spans="1:2">
      <c r="A8498">
        <v>148.43483586417278</v>
      </c>
      <c r="B8498">
        <f t="shared" si="132"/>
        <v>1.2138123614253826E-25</v>
      </c>
    </row>
    <row r="8499" spans="1:2">
      <c r="A8499">
        <v>114.68775755900424</v>
      </c>
      <c r="B8499">
        <f t="shared" si="132"/>
        <v>1.5977173004162597E-104</v>
      </c>
    </row>
    <row r="8500" spans="1:2">
      <c r="A8500">
        <v>257.92457836330868</v>
      </c>
      <c r="B8500">
        <f t="shared" si="132"/>
        <v>4.1304282842712261E-148</v>
      </c>
    </row>
    <row r="8501" spans="1:2">
      <c r="A8501">
        <v>170.91448898980161</v>
      </c>
      <c r="B8501">
        <f t="shared" si="132"/>
        <v>1.3556583687246793E-3</v>
      </c>
    </row>
    <row r="8502" spans="1:2">
      <c r="A8502">
        <v>172.35785026030499</v>
      </c>
      <c r="B8502">
        <f t="shared" si="132"/>
        <v>5.1842425941668342E-3</v>
      </c>
    </row>
    <row r="8503" spans="1:2">
      <c r="A8503">
        <v>265.67955774196889</v>
      </c>
      <c r="B8503">
        <f t="shared" si="132"/>
        <v>1.0100562442281481E-178</v>
      </c>
    </row>
    <row r="8504" spans="1:2">
      <c r="A8504">
        <v>143.2181175002188</v>
      </c>
      <c r="B8504">
        <f t="shared" si="132"/>
        <v>3.0308678387487607E-34</v>
      </c>
    </row>
    <row r="8505" spans="1:2">
      <c r="A8505">
        <v>93.575511527596973</v>
      </c>
      <c r="B8505">
        <f t="shared" si="132"/>
        <v>8.1483336980775711E-182</v>
      </c>
    </row>
    <row r="8506" spans="1:2">
      <c r="A8506">
        <v>221.84483714197995</v>
      </c>
      <c r="B8506">
        <f t="shared" si="132"/>
        <v>7.5304069096612286E-44</v>
      </c>
    </row>
    <row r="8507" spans="1:2">
      <c r="A8507">
        <v>108.66070670061163</v>
      </c>
      <c r="B8507">
        <f t="shared" si="132"/>
        <v>2.1477106520522859E-124</v>
      </c>
    </row>
    <row r="8508" spans="1:2">
      <c r="A8508">
        <v>250.13469485173118</v>
      </c>
      <c r="B8508">
        <f t="shared" si="132"/>
        <v>2.7782009075947963E-120</v>
      </c>
    </row>
    <row r="8509" spans="1:2">
      <c r="A8509">
        <v>258.06257144693518</v>
      </c>
      <c r="B8509">
        <f t="shared" si="132"/>
        <v>1.2492452356616654E-148</v>
      </c>
    </row>
    <row r="8510" spans="1:2">
      <c r="A8510">
        <v>272.00451131619047</v>
      </c>
      <c r="B8510">
        <f t="shared" si="132"/>
        <v>7.7418393802815108E-206</v>
      </c>
    </row>
    <row r="8511" spans="1:2">
      <c r="A8511">
        <v>115.63330008328194</v>
      </c>
      <c r="B8511">
        <f t="shared" si="132"/>
        <v>1.4519009128821608E-101</v>
      </c>
    </row>
    <row r="8512" spans="1:2">
      <c r="A8512">
        <v>84.329743003472686</v>
      </c>
      <c r="B8512">
        <f t="shared" si="132"/>
        <v>1.9494707901004746E-222</v>
      </c>
    </row>
    <row r="8513" spans="1:2">
      <c r="A8513">
        <v>206.04457108645875</v>
      </c>
      <c r="B8513">
        <f t="shared" si="132"/>
        <v>5.7233483750409671E-18</v>
      </c>
    </row>
    <row r="8514" spans="1:2">
      <c r="A8514">
        <v>171.0016913418076</v>
      </c>
      <c r="B8514">
        <f t="shared" ref="B8514:B8577" si="133">_xlfn.NORM.DIST(A8514,180,3,FALSE)</f>
        <v>1.479783273150609E-3</v>
      </c>
    </row>
    <row r="8515" spans="1:2">
      <c r="A8515">
        <v>158.96956415388559</v>
      </c>
      <c r="B8515">
        <f t="shared" si="133"/>
        <v>2.8360205546795867E-12</v>
      </c>
    </row>
    <row r="8516" spans="1:2">
      <c r="A8516">
        <v>235.12696134246653</v>
      </c>
      <c r="B8516">
        <f t="shared" si="133"/>
        <v>6.3218078303369293E-75</v>
      </c>
    </row>
    <row r="8517" spans="1:2">
      <c r="A8517">
        <v>148.62361967941979</v>
      </c>
      <c r="B8517">
        <f t="shared" si="133"/>
        <v>2.3487808132573357E-25</v>
      </c>
    </row>
    <row r="8518" spans="1:2">
      <c r="A8518">
        <v>176.57394482710515</v>
      </c>
      <c r="B8518">
        <f t="shared" si="133"/>
        <v>6.9276202881399865E-2</v>
      </c>
    </row>
    <row r="8519" spans="1:2">
      <c r="A8519">
        <v>95.78850313089788</v>
      </c>
      <c r="B8519">
        <f t="shared" si="133"/>
        <v>1.0519329151276828E-172</v>
      </c>
    </row>
    <row r="8520" spans="1:2">
      <c r="A8520">
        <v>224.90897936193505</v>
      </c>
      <c r="B8520">
        <f t="shared" si="133"/>
        <v>2.9047483321523128E-50</v>
      </c>
    </row>
    <row r="8521" spans="1:2">
      <c r="A8521">
        <v>166.37787939514965</v>
      </c>
      <c r="B8521">
        <f t="shared" si="133"/>
        <v>4.4324403623859021E-6</v>
      </c>
    </row>
    <row r="8522" spans="1:2">
      <c r="A8522">
        <v>183.36349444296502</v>
      </c>
      <c r="B8522">
        <f t="shared" si="133"/>
        <v>7.0930405114935466E-2</v>
      </c>
    </row>
    <row r="8523" spans="1:2">
      <c r="A8523">
        <v>182.23038568947231</v>
      </c>
      <c r="B8523">
        <f t="shared" si="133"/>
        <v>0.10087041379740702</v>
      </c>
    </row>
    <row r="8524" spans="1:2">
      <c r="A8524">
        <v>218.7891600439616</v>
      </c>
      <c r="B8524">
        <f t="shared" si="133"/>
        <v>6.6316449680199592E-38</v>
      </c>
    </row>
    <row r="8525" spans="1:2">
      <c r="A8525">
        <v>197.0762382367684</v>
      </c>
      <c r="B8525">
        <f t="shared" si="133"/>
        <v>1.2253737559567477E-8</v>
      </c>
    </row>
    <row r="8526" spans="1:2">
      <c r="A8526">
        <v>204.27321533104987</v>
      </c>
      <c r="B8526">
        <f t="shared" si="133"/>
        <v>8.0937277965647964E-16</v>
      </c>
    </row>
    <row r="8527" spans="1:2">
      <c r="A8527">
        <v>199.24626644722593</v>
      </c>
      <c r="B8527">
        <f t="shared" si="133"/>
        <v>1.5364574857195784E-10</v>
      </c>
    </row>
    <row r="8528" spans="1:2">
      <c r="A8528">
        <v>320.5330840498209</v>
      </c>
      <c r="B8528">
        <f t="shared" si="133"/>
        <v>0</v>
      </c>
    </row>
    <row r="8529" spans="1:2">
      <c r="A8529">
        <v>250.59958079480566</v>
      </c>
      <c r="B8529">
        <f t="shared" si="133"/>
        <v>7.3318660208704035E-122</v>
      </c>
    </row>
    <row r="8530" spans="1:2">
      <c r="A8530">
        <v>200.71229801003938</v>
      </c>
      <c r="B8530">
        <f t="shared" si="133"/>
        <v>5.9309029448900112E-12</v>
      </c>
    </row>
    <row r="8531" spans="1:2">
      <c r="A8531">
        <v>138.05682829086436</v>
      </c>
      <c r="B8531">
        <f t="shared" si="133"/>
        <v>4.7645950365838091E-44</v>
      </c>
    </row>
    <row r="8532" spans="1:2">
      <c r="A8532">
        <v>258.72377864259761</v>
      </c>
      <c r="B8532">
        <f t="shared" si="133"/>
        <v>3.9390788428502923E-151</v>
      </c>
    </row>
    <row r="8533" spans="1:2">
      <c r="A8533">
        <v>95.389598754700273</v>
      </c>
      <c r="B8533">
        <f t="shared" si="133"/>
        <v>2.4954713843110704E-174</v>
      </c>
    </row>
    <row r="8534" spans="1:2">
      <c r="A8534">
        <v>278.51221875578631</v>
      </c>
      <c r="B8534">
        <f t="shared" si="133"/>
        <v>9.4395324243955057E-236</v>
      </c>
    </row>
    <row r="8535" spans="1:2">
      <c r="A8535">
        <v>165.27080379062681</v>
      </c>
      <c r="B8535">
        <f t="shared" si="133"/>
        <v>7.7509105789243535E-7</v>
      </c>
    </row>
    <row r="8536" spans="1:2">
      <c r="A8536">
        <v>142.86814848645008</v>
      </c>
      <c r="B8536">
        <f t="shared" si="133"/>
        <v>7.201935660075649E-35</v>
      </c>
    </row>
    <row r="8537" spans="1:2">
      <c r="A8537">
        <v>298.97740478161722</v>
      </c>
      <c r="B8537">
        <f t="shared" si="133"/>
        <v>0</v>
      </c>
    </row>
    <row r="8538" spans="1:2">
      <c r="A8538">
        <v>200.79706518998137</v>
      </c>
      <c r="B8538">
        <f t="shared" si="133"/>
        <v>4.8778128456738682E-12</v>
      </c>
    </row>
    <row r="8539" spans="1:2">
      <c r="A8539">
        <v>231.37227390150656</v>
      </c>
      <c r="B8539">
        <f t="shared" si="133"/>
        <v>2.8101245010084266E-65</v>
      </c>
    </row>
    <row r="8540" spans="1:2">
      <c r="A8540">
        <v>137.98017835113569</v>
      </c>
      <c r="B8540">
        <f t="shared" si="133"/>
        <v>3.3323255185586822E-44</v>
      </c>
    </row>
    <row r="8541" spans="1:2">
      <c r="A8541">
        <v>169.50765530025819</v>
      </c>
      <c r="B8541">
        <f t="shared" si="133"/>
        <v>2.9350294226452623E-4</v>
      </c>
    </row>
    <row r="8542" spans="1:2">
      <c r="A8542">
        <v>143.19794036025996</v>
      </c>
      <c r="B8542">
        <f t="shared" si="133"/>
        <v>2.7909021941714851E-34</v>
      </c>
    </row>
    <row r="8543" spans="1:2">
      <c r="A8543">
        <v>232.43308123681345</v>
      </c>
      <c r="B8543">
        <f t="shared" si="133"/>
        <v>6.1925451234870273E-68</v>
      </c>
    </row>
    <row r="8544" spans="1:2">
      <c r="A8544">
        <v>69.95387866452802</v>
      </c>
      <c r="B8544">
        <f t="shared" si="133"/>
        <v>8.6401583336126398E-294</v>
      </c>
    </row>
    <row r="8545" spans="1:2">
      <c r="A8545">
        <v>168.59342213108903</v>
      </c>
      <c r="B8545">
        <f t="shared" si="133"/>
        <v>9.6507947745112386E-5</v>
      </c>
    </row>
    <row r="8546" spans="1:2">
      <c r="A8546">
        <v>150.53476590735954</v>
      </c>
      <c r="B8546">
        <f t="shared" si="133"/>
        <v>1.5007827001257817E-22</v>
      </c>
    </row>
    <row r="8547" spans="1:2">
      <c r="A8547">
        <v>212.15795459254878</v>
      </c>
      <c r="B8547">
        <f t="shared" si="133"/>
        <v>1.4885020611230623E-26</v>
      </c>
    </row>
    <row r="8548" spans="1:2">
      <c r="A8548">
        <v>269.3696551429457</v>
      </c>
      <c r="B8548">
        <f t="shared" si="133"/>
        <v>2.6256582930644999E-194</v>
      </c>
    </row>
    <row r="8549" spans="1:2">
      <c r="A8549">
        <v>204.56636366332532</v>
      </c>
      <c r="B8549">
        <f t="shared" si="133"/>
        <v>3.6535055471010876E-16</v>
      </c>
    </row>
    <row r="8550" spans="1:2">
      <c r="A8550">
        <v>159.52055082350853</v>
      </c>
      <c r="B8550">
        <f t="shared" si="133"/>
        <v>1.0105045138633964E-11</v>
      </c>
    </row>
    <row r="8551" spans="1:2">
      <c r="A8551">
        <v>151.14576217427384</v>
      </c>
      <c r="B8551">
        <f t="shared" si="133"/>
        <v>1.0865544761586703E-21</v>
      </c>
    </row>
    <row r="8552" spans="1:2">
      <c r="A8552">
        <v>261.87628282030346</v>
      </c>
      <c r="B8552">
        <f t="shared" si="133"/>
        <v>2.3979505166621122E-163</v>
      </c>
    </row>
    <row r="8553" spans="1:2">
      <c r="A8553">
        <v>150.98075027679442</v>
      </c>
      <c r="B8553">
        <f t="shared" si="133"/>
        <v>6.3920276212459529E-22</v>
      </c>
    </row>
    <row r="8554" spans="1:2">
      <c r="A8554">
        <v>178.26157704774232</v>
      </c>
      <c r="B8554">
        <f t="shared" si="133"/>
        <v>0.11242757255833313</v>
      </c>
    </row>
    <row r="8555" spans="1:2">
      <c r="A8555">
        <v>137.06397385220043</v>
      </c>
      <c r="B8555">
        <f t="shared" si="133"/>
        <v>4.4130528817024158E-46</v>
      </c>
    </row>
    <row r="8556" spans="1:2">
      <c r="A8556">
        <v>204.00267931079725</v>
      </c>
      <c r="B8556">
        <f t="shared" si="133"/>
        <v>1.6721000400329723E-15</v>
      </c>
    </row>
    <row r="8557" spans="1:2">
      <c r="A8557">
        <v>124.8380185640417</v>
      </c>
      <c r="B8557">
        <f t="shared" si="133"/>
        <v>5.1009733689698858E-75</v>
      </c>
    </row>
    <row r="8558" spans="1:2">
      <c r="A8558">
        <v>146.58526470127981</v>
      </c>
      <c r="B8558">
        <f t="shared" si="133"/>
        <v>1.5289478710528393E-28</v>
      </c>
    </row>
    <row r="8559" spans="1:2">
      <c r="A8559">
        <v>158.02292000415036</v>
      </c>
      <c r="B8559">
        <f t="shared" si="133"/>
        <v>2.954011243102457E-13</v>
      </c>
    </row>
    <row r="8560" spans="1:2">
      <c r="A8560">
        <v>194.42033521925623</v>
      </c>
      <c r="B8560">
        <f t="shared" si="133"/>
        <v>1.2781329903968611E-6</v>
      </c>
    </row>
    <row r="8561" spans="1:2">
      <c r="A8561">
        <v>164.87990069406806</v>
      </c>
      <c r="B8561">
        <f t="shared" si="133"/>
        <v>4.0534890114886593E-7</v>
      </c>
    </row>
    <row r="8562" spans="1:2">
      <c r="A8562">
        <v>159.7402381318534</v>
      </c>
      <c r="B8562">
        <f t="shared" si="133"/>
        <v>1.661408445240071E-11</v>
      </c>
    </row>
    <row r="8563" spans="1:2">
      <c r="A8563">
        <v>229.07231186734862</v>
      </c>
      <c r="B8563">
        <f t="shared" si="133"/>
        <v>1.0534730063353319E-59</v>
      </c>
    </row>
    <row r="8564" spans="1:2">
      <c r="A8564">
        <v>122.19423342656228</v>
      </c>
      <c r="B8564">
        <f t="shared" si="133"/>
        <v>3.1745583424531196E-82</v>
      </c>
    </row>
    <row r="8565" spans="1:2">
      <c r="A8565">
        <v>232.44630074230372</v>
      </c>
      <c r="B8565">
        <f t="shared" si="133"/>
        <v>5.7334702234324602E-68</v>
      </c>
    </row>
    <row r="8566" spans="1:2">
      <c r="A8566">
        <v>211.69283672832535</v>
      </c>
      <c r="B8566">
        <f t="shared" si="133"/>
        <v>7.749800938915683E-26</v>
      </c>
    </row>
    <row r="8567" spans="1:2">
      <c r="A8567">
        <v>229.95361223336658</v>
      </c>
      <c r="B8567">
        <f t="shared" si="133"/>
        <v>8.2600143405202977E-62</v>
      </c>
    </row>
    <row r="8568" spans="1:2">
      <c r="A8568">
        <v>111.01250311156036</v>
      </c>
      <c r="B8568">
        <f t="shared" si="133"/>
        <v>1.9702658230164961E-116</v>
      </c>
    </row>
    <row r="8569" spans="1:2">
      <c r="A8569">
        <v>198.25694880608353</v>
      </c>
      <c r="B8569">
        <f t="shared" si="133"/>
        <v>1.2070139211685684E-9</v>
      </c>
    </row>
    <row r="8570" spans="1:2">
      <c r="A8570">
        <v>190.62384399119765</v>
      </c>
      <c r="B8570">
        <f t="shared" si="133"/>
        <v>2.5154527810799246E-4</v>
      </c>
    </row>
    <row r="8571" spans="1:2">
      <c r="A8571">
        <v>246.46257133979816</v>
      </c>
      <c r="B8571">
        <f t="shared" si="133"/>
        <v>3.5168371522313673E-108</v>
      </c>
    </row>
    <row r="8572" spans="1:2">
      <c r="A8572">
        <v>130.00858461935422</v>
      </c>
      <c r="B8572">
        <f t="shared" si="133"/>
        <v>6.696093458215368E-62</v>
      </c>
    </row>
    <row r="8573" spans="1:2">
      <c r="A8573">
        <v>137.02501109917648</v>
      </c>
      <c r="B8573">
        <f t="shared" si="133"/>
        <v>3.6641777361655074E-46</v>
      </c>
    </row>
    <row r="8574" spans="1:2">
      <c r="A8574">
        <v>204.86473022145219</v>
      </c>
      <c r="B8574">
        <f t="shared" si="133"/>
        <v>1.6101402354114409E-16</v>
      </c>
    </row>
    <row r="8575" spans="1:2">
      <c r="A8575">
        <v>224.71955776352843</v>
      </c>
      <c r="B8575">
        <f t="shared" si="133"/>
        <v>7.4599274226319624E-50</v>
      </c>
    </row>
    <row r="8576" spans="1:2">
      <c r="A8576">
        <v>104.71514815406408</v>
      </c>
      <c r="B8576">
        <f t="shared" si="133"/>
        <v>2.3653330080833866E-138</v>
      </c>
    </row>
    <row r="8577" spans="1:2">
      <c r="A8577">
        <v>215.6223927155952</v>
      </c>
      <c r="B8577">
        <f t="shared" si="133"/>
        <v>3.2145255632303159E-32</v>
      </c>
    </row>
    <row r="8578" spans="1:2">
      <c r="A8578">
        <v>211.35278234367433</v>
      </c>
      <c r="B8578">
        <f t="shared" ref="B8578:B8641" si="134">_xlfn.NORM.DIST(A8578,180,3,FALSE)</f>
        <v>2.5501042544508278E-25</v>
      </c>
    </row>
    <row r="8579" spans="1:2">
      <c r="A8579">
        <v>240.21345598128391</v>
      </c>
      <c r="B8579">
        <f t="shared" si="134"/>
        <v>4.4235886404045148E-89</v>
      </c>
    </row>
    <row r="8580" spans="1:2">
      <c r="A8580">
        <v>134.97598774818471</v>
      </c>
      <c r="B8580">
        <f t="shared" si="134"/>
        <v>1.6349472422199133E-50</v>
      </c>
    </row>
    <row r="8581" spans="1:2">
      <c r="A8581">
        <v>190.87118789655506</v>
      </c>
      <c r="B8581">
        <f t="shared" si="134"/>
        <v>1.8721406980116284E-4</v>
      </c>
    </row>
    <row r="8582" spans="1:2">
      <c r="A8582">
        <v>128.53692896867869</v>
      </c>
      <c r="B8582">
        <f t="shared" si="134"/>
        <v>1.6727985493224568E-65</v>
      </c>
    </row>
    <row r="8583" spans="1:2">
      <c r="A8583">
        <v>182.47645402851049</v>
      </c>
      <c r="B8583">
        <f t="shared" si="134"/>
        <v>9.4584345539881071E-2</v>
      </c>
    </row>
    <row r="8584" spans="1:2">
      <c r="A8584">
        <v>195.90874717294355</v>
      </c>
      <c r="B8584">
        <f t="shared" si="134"/>
        <v>1.0409015779589385E-7</v>
      </c>
    </row>
    <row r="8585" spans="1:2">
      <c r="A8585">
        <v>263.9985932543641</v>
      </c>
      <c r="B8585">
        <f t="shared" si="134"/>
        <v>7.6922604660748588E-172</v>
      </c>
    </row>
    <row r="8586" spans="1:2">
      <c r="A8586">
        <v>251.24594503693515</v>
      </c>
      <c r="B8586">
        <f t="shared" si="134"/>
        <v>4.4989839699795622E-124</v>
      </c>
    </row>
    <row r="8587" spans="1:2">
      <c r="A8587">
        <v>104.42385519098025</v>
      </c>
      <c r="B8587">
        <f t="shared" si="134"/>
        <v>2.0588119508119857E-139</v>
      </c>
    </row>
    <row r="8588" spans="1:2">
      <c r="A8588">
        <v>139.68781377086998</v>
      </c>
      <c r="B8588">
        <f t="shared" si="134"/>
        <v>8.2205761054660757E-41</v>
      </c>
    </row>
    <row r="8589" spans="1:2">
      <c r="A8589">
        <v>135.75408320291899</v>
      </c>
      <c r="B8589">
        <f t="shared" si="134"/>
        <v>7.7519432685869061E-49</v>
      </c>
    </row>
    <row r="8590" spans="1:2">
      <c r="A8590">
        <v>245.6591964798281</v>
      </c>
      <c r="B8590">
        <f t="shared" si="134"/>
        <v>1.2797402706641027E-105</v>
      </c>
    </row>
    <row r="8591" spans="1:2">
      <c r="A8591">
        <v>205.19916051824111</v>
      </c>
      <c r="B8591">
        <f t="shared" si="134"/>
        <v>6.3518510146623633E-17</v>
      </c>
    </row>
    <row r="8592" spans="1:2">
      <c r="A8592">
        <v>187.9184258083842</v>
      </c>
      <c r="B8592">
        <f t="shared" si="134"/>
        <v>4.0828268670068096E-3</v>
      </c>
    </row>
    <row r="8593" spans="1:2">
      <c r="A8593">
        <v>223.75899834485608</v>
      </c>
      <c r="B8593">
        <f t="shared" si="134"/>
        <v>8.3811206425353275E-48</v>
      </c>
    </row>
    <row r="8594" spans="1:2">
      <c r="A8594">
        <v>150.45173813603469</v>
      </c>
      <c r="B8594">
        <f t="shared" si="134"/>
        <v>1.1431389416077664E-22</v>
      </c>
    </row>
    <row r="8595" spans="1:2">
      <c r="A8595">
        <v>164.63104930124246</v>
      </c>
      <c r="B8595">
        <f t="shared" si="134"/>
        <v>2.6593042250250404E-7</v>
      </c>
    </row>
    <row r="8596" spans="1:2">
      <c r="A8596">
        <v>186.6020413669321</v>
      </c>
      <c r="B8596">
        <f t="shared" si="134"/>
        <v>1.1807172941436657E-2</v>
      </c>
    </row>
    <row r="8597" spans="1:2">
      <c r="A8597">
        <v>260.34258826228324</v>
      </c>
      <c r="B8597">
        <f t="shared" si="134"/>
        <v>2.4133211065539779E-157</v>
      </c>
    </row>
    <row r="8598" spans="1:2">
      <c r="A8598">
        <v>196.33530814615369</v>
      </c>
      <c r="B8598">
        <f t="shared" si="134"/>
        <v>4.8479606478208784E-8</v>
      </c>
    </row>
    <row r="8599" spans="1:2">
      <c r="A8599">
        <v>229.45173486703425</v>
      </c>
      <c r="B8599">
        <f t="shared" si="134"/>
        <v>1.3203324634480322E-60</v>
      </c>
    </row>
    <row r="8600" spans="1:2">
      <c r="A8600">
        <v>174.65897190020769</v>
      </c>
      <c r="B8600">
        <f t="shared" si="134"/>
        <v>2.7259290329010356E-2</v>
      </c>
    </row>
    <row r="8601" spans="1:2">
      <c r="A8601">
        <v>148.5528837289894</v>
      </c>
      <c r="B8601">
        <f t="shared" si="134"/>
        <v>1.8349444027923181E-25</v>
      </c>
    </row>
    <row r="8602" spans="1:2">
      <c r="A8602">
        <v>304.79769793571904</v>
      </c>
      <c r="B8602">
        <f t="shared" si="134"/>
        <v>0</v>
      </c>
    </row>
    <row r="8603" spans="1:2">
      <c r="A8603">
        <v>143.12198618397815</v>
      </c>
      <c r="B8603">
        <f t="shared" si="134"/>
        <v>2.045124850270463E-34</v>
      </c>
    </row>
    <row r="8604" spans="1:2">
      <c r="A8604">
        <v>121.38598822246422</v>
      </c>
      <c r="B8604">
        <f t="shared" si="134"/>
        <v>1.7036930657597268E-84</v>
      </c>
    </row>
    <row r="8605" spans="1:2">
      <c r="A8605">
        <v>183.5746586490859</v>
      </c>
      <c r="B8605">
        <f t="shared" si="134"/>
        <v>6.5385813801418211E-2</v>
      </c>
    </row>
    <row r="8606" spans="1:2">
      <c r="A8606">
        <v>228.22382834390737</v>
      </c>
      <c r="B8606">
        <f t="shared" si="134"/>
        <v>1.0338244937402525E-57</v>
      </c>
    </row>
    <row r="8607" spans="1:2">
      <c r="A8607">
        <v>208.86792117351433</v>
      </c>
      <c r="B8607">
        <f t="shared" si="134"/>
        <v>1.0399078277894306E-21</v>
      </c>
    </row>
    <row r="8608" spans="1:2">
      <c r="A8608">
        <v>148.18401314158109</v>
      </c>
      <c r="B8608">
        <f t="shared" si="134"/>
        <v>5.0186476117372637E-26</v>
      </c>
    </row>
    <row r="8609" spans="1:2">
      <c r="A8609">
        <v>216.97437705341144</v>
      </c>
      <c r="B8609">
        <f t="shared" si="134"/>
        <v>1.3772504589406887E-34</v>
      </c>
    </row>
    <row r="8610" spans="1:2">
      <c r="A8610">
        <v>255.01930213038577</v>
      </c>
      <c r="B8610">
        <f t="shared" si="134"/>
        <v>2.1721883884098456E-137</v>
      </c>
    </row>
    <row r="8611" spans="1:2">
      <c r="A8611">
        <v>188.75270416145213</v>
      </c>
      <c r="B8611">
        <f t="shared" si="134"/>
        <v>1.8853298319998447E-3</v>
      </c>
    </row>
    <row r="8612" spans="1:2">
      <c r="A8612">
        <v>169.57143361622002</v>
      </c>
      <c r="B8612">
        <f t="shared" si="134"/>
        <v>3.1608636027640402E-4</v>
      </c>
    </row>
    <row r="8613" spans="1:2">
      <c r="A8613">
        <v>192.59784085050342</v>
      </c>
      <c r="B8613">
        <f t="shared" si="134"/>
        <v>1.9707165220482437E-5</v>
      </c>
    </row>
    <row r="8614" spans="1:2">
      <c r="A8614">
        <v>148.78376123277121</v>
      </c>
      <c r="B8614">
        <f t="shared" si="134"/>
        <v>4.0991000927841326E-25</v>
      </c>
    </row>
    <row r="8615" spans="1:2">
      <c r="A8615">
        <v>252.11541742435656</v>
      </c>
      <c r="B8615">
        <f t="shared" si="134"/>
        <v>4.4223734334372402E-127</v>
      </c>
    </row>
    <row r="8616" spans="1:2">
      <c r="A8616">
        <v>189.95092477751314</v>
      </c>
      <c r="B8616">
        <f t="shared" si="134"/>
        <v>5.4283120039622145E-4</v>
      </c>
    </row>
    <row r="8617" spans="1:2">
      <c r="A8617">
        <v>171.20369466254488</v>
      </c>
      <c r="B8617">
        <f t="shared" si="134"/>
        <v>1.8068663300357091E-3</v>
      </c>
    </row>
    <row r="8618" spans="1:2">
      <c r="A8618">
        <v>265.1716504257638</v>
      </c>
      <c r="B8618">
        <f t="shared" si="134"/>
        <v>1.253270913714875E-176</v>
      </c>
    </row>
    <row r="8619" spans="1:2">
      <c r="A8619">
        <v>294.87611118354835</v>
      </c>
      <c r="B8619">
        <f t="shared" si="134"/>
        <v>0</v>
      </c>
    </row>
    <row r="8620" spans="1:2">
      <c r="A8620">
        <v>90.484930296661332</v>
      </c>
      <c r="B8620">
        <f t="shared" si="134"/>
        <v>6.1890461467933688E-195</v>
      </c>
    </row>
    <row r="8621" spans="1:2">
      <c r="A8621">
        <v>97.724812803498935</v>
      </c>
      <c r="B8621">
        <f t="shared" si="134"/>
        <v>6.3089277421456834E-165</v>
      </c>
    </row>
    <row r="8622" spans="1:2">
      <c r="A8622">
        <v>107.88458257564344</v>
      </c>
      <c r="B8622">
        <f t="shared" si="134"/>
        <v>4.4223734334372402E-127</v>
      </c>
    </row>
    <row r="8623" spans="1:2">
      <c r="A8623">
        <v>190.52817651725491</v>
      </c>
      <c r="B8623">
        <f t="shared" si="134"/>
        <v>2.8147482900029455E-4</v>
      </c>
    </row>
    <row r="8624" spans="1:2">
      <c r="A8624">
        <v>179.84588839652133</v>
      </c>
      <c r="B8624">
        <f t="shared" si="134"/>
        <v>0.13280541226273054</v>
      </c>
    </row>
    <row r="8625" spans="1:2">
      <c r="A8625">
        <v>177.22274424129864</v>
      </c>
      <c r="B8625">
        <f t="shared" si="134"/>
        <v>8.6634329261902648E-2</v>
      </c>
    </row>
    <row r="8626" spans="1:2">
      <c r="A8626">
        <v>226.71958777180407</v>
      </c>
      <c r="B8626">
        <f t="shared" si="134"/>
        <v>2.8858761840958156E-54</v>
      </c>
    </row>
    <row r="8627" spans="1:2">
      <c r="A8627">
        <v>88.817649156844709</v>
      </c>
      <c r="B8627">
        <f t="shared" si="134"/>
        <v>3.3316425716334163E-202</v>
      </c>
    </row>
    <row r="8628" spans="1:2">
      <c r="A8628">
        <v>248.08277248637751</v>
      </c>
      <c r="B8628">
        <f t="shared" si="134"/>
        <v>1.9346047679933971E-113</v>
      </c>
    </row>
    <row r="8629" spans="1:2">
      <c r="A8629">
        <v>177.08991140323633</v>
      </c>
      <c r="B8629">
        <f t="shared" si="134"/>
        <v>8.3073504343267796E-2</v>
      </c>
    </row>
    <row r="8630" spans="1:2">
      <c r="A8630">
        <v>175.43903868470807</v>
      </c>
      <c r="B8630">
        <f t="shared" si="134"/>
        <v>4.1867812740000253E-2</v>
      </c>
    </row>
    <row r="8631" spans="1:2">
      <c r="A8631">
        <v>135.37779113874421</v>
      </c>
      <c r="B8631">
        <f t="shared" si="134"/>
        <v>1.2094251913977402E-49</v>
      </c>
    </row>
    <row r="8632" spans="1:2">
      <c r="A8632">
        <v>128.97641954594292</v>
      </c>
      <c r="B8632">
        <f t="shared" si="134"/>
        <v>2.0426370931449424E-64</v>
      </c>
    </row>
    <row r="8633" spans="1:2">
      <c r="A8633">
        <v>204.26011178613408</v>
      </c>
      <c r="B8633">
        <f t="shared" si="134"/>
        <v>8.3847992272590332E-16</v>
      </c>
    </row>
    <row r="8634" spans="1:2">
      <c r="A8634">
        <v>209.93672978846007</v>
      </c>
      <c r="B8634">
        <f t="shared" si="134"/>
        <v>3.1663662169722634E-23</v>
      </c>
    </row>
    <row r="8635" spans="1:2">
      <c r="A8635">
        <v>191.53459834313253</v>
      </c>
      <c r="B8635">
        <f t="shared" si="134"/>
        <v>8.1978909859432622E-5</v>
      </c>
    </row>
    <row r="8636" spans="1:2">
      <c r="A8636">
        <v>108.54636957417824</v>
      </c>
      <c r="B8636">
        <f t="shared" si="134"/>
        <v>8.6707731955526037E-125</v>
      </c>
    </row>
    <row r="8637" spans="1:2">
      <c r="A8637">
        <v>204.11168225080473</v>
      </c>
      <c r="B8637">
        <f t="shared" si="134"/>
        <v>1.2494622981307217E-15</v>
      </c>
    </row>
    <row r="8638" spans="1:2">
      <c r="A8638">
        <v>105.39258983015316</v>
      </c>
      <c r="B8638">
        <f t="shared" si="134"/>
        <v>6.666141085904473E-136</v>
      </c>
    </row>
    <row r="8639" spans="1:2">
      <c r="A8639">
        <v>188.85961981111905</v>
      </c>
      <c r="B8639">
        <f t="shared" si="134"/>
        <v>1.6980657939061579E-3</v>
      </c>
    </row>
    <row r="8640" spans="1:2">
      <c r="A8640">
        <v>229.36441655445378</v>
      </c>
      <c r="B8640">
        <f t="shared" si="134"/>
        <v>2.1323879129788619E-60</v>
      </c>
    </row>
    <row r="8641" spans="1:2">
      <c r="A8641">
        <v>370.82101061940193</v>
      </c>
      <c r="B8641">
        <f t="shared" si="134"/>
        <v>0</v>
      </c>
    </row>
    <row r="8642" spans="1:2">
      <c r="A8642">
        <v>171.86826471486711</v>
      </c>
      <c r="B8642">
        <f t="shared" ref="B8642:B8705" si="135">_xlfn.NORM.DIST(A8642,180,3,FALSE)</f>
        <v>3.3756461198369298E-3</v>
      </c>
    </row>
    <row r="8643" spans="1:2">
      <c r="A8643">
        <v>163.12170646386221</v>
      </c>
      <c r="B8643">
        <f t="shared" si="135"/>
        <v>1.7800499739967947E-8</v>
      </c>
    </row>
    <row r="8644" spans="1:2">
      <c r="A8644">
        <v>133.44043782097287</v>
      </c>
      <c r="B8644">
        <f t="shared" si="135"/>
        <v>6.6134746604592197E-54</v>
      </c>
    </row>
    <row r="8645" spans="1:2">
      <c r="A8645">
        <v>165.20163330795185</v>
      </c>
      <c r="B8645">
        <f t="shared" si="135"/>
        <v>6.9194872923154582E-7</v>
      </c>
    </row>
    <row r="8646" spans="1:2">
      <c r="A8646">
        <v>264.502557911037</v>
      </c>
      <c r="B8646">
        <f t="shared" si="135"/>
        <v>6.8735691449897124E-174</v>
      </c>
    </row>
    <row r="8647" spans="1:2">
      <c r="A8647">
        <v>261.06571840471588</v>
      </c>
      <c r="B8647">
        <f t="shared" si="135"/>
        <v>3.6853241089598917E-160</v>
      </c>
    </row>
    <row r="8648" spans="1:2">
      <c r="A8648">
        <v>207.22058525250759</v>
      </c>
      <c r="B8648">
        <f t="shared" si="135"/>
        <v>1.7631588005356851E-19</v>
      </c>
    </row>
    <row r="8649" spans="1:2">
      <c r="A8649">
        <v>153.28645235938893</v>
      </c>
      <c r="B8649">
        <f t="shared" si="135"/>
        <v>8.0555751313029781E-19</v>
      </c>
    </row>
    <row r="8650" spans="1:2">
      <c r="A8650">
        <v>120.85419302791706</v>
      </c>
      <c r="B8650">
        <f t="shared" si="135"/>
        <v>5.2532739296963719E-86</v>
      </c>
    </row>
    <row r="8651" spans="1:2">
      <c r="A8651">
        <v>192.87156578655413</v>
      </c>
      <c r="B8651">
        <f t="shared" si="135"/>
        <v>1.3378788768968175E-5</v>
      </c>
    </row>
    <row r="8652" spans="1:2">
      <c r="A8652">
        <v>176.74985701858532</v>
      </c>
      <c r="B8652">
        <f t="shared" si="135"/>
        <v>7.3946900013217631E-2</v>
      </c>
    </row>
    <row r="8653" spans="1:2">
      <c r="A8653">
        <v>69.95387866452802</v>
      </c>
      <c r="B8653">
        <f t="shared" si="135"/>
        <v>8.6401583336126398E-294</v>
      </c>
    </row>
    <row r="8654" spans="1:2">
      <c r="A8654">
        <v>128.56939792953199</v>
      </c>
      <c r="B8654">
        <f t="shared" si="135"/>
        <v>2.0139557351340215E-65</v>
      </c>
    </row>
    <row r="8655" spans="1:2">
      <c r="A8655">
        <v>128.89918980334187</v>
      </c>
      <c r="B8655">
        <f t="shared" si="135"/>
        <v>1.317943746844749E-64</v>
      </c>
    </row>
    <row r="8656" spans="1:2">
      <c r="A8656">
        <v>142.24491837892856</v>
      </c>
      <c r="B8656">
        <f t="shared" si="135"/>
        <v>5.3873716158865217E-36</v>
      </c>
    </row>
    <row r="8657" spans="1:2">
      <c r="A8657">
        <v>142.99008103051165</v>
      </c>
      <c r="B8657">
        <f t="shared" si="135"/>
        <v>1.1900595320542099E-34</v>
      </c>
    </row>
    <row r="8658" spans="1:2">
      <c r="A8658">
        <v>210.42016942345072</v>
      </c>
      <c r="B8658">
        <f t="shared" si="135"/>
        <v>6.2596154726194233E-24</v>
      </c>
    </row>
    <row r="8659" spans="1:2">
      <c r="A8659">
        <v>216.37822374003008</v>
      </c>
      <c r="B8659">
        <f t="shared" si="135"/>
        <v>1.5634812209647788E-33</v>
      </c>
    </row>
    <row r="8660" spans="1:2">
      <c r="A8660">
        <v>187.53958261157095</v>
      </c>
      <c r="B8660">
        <f t="shared" si="135"/>
        <v>5.6526920683690552E-3</v>
      </c>
    </row>
    <row r="8661" spans="1:2">
      <c r="A8661">
        <v>196.87829353613779</v>
      </c>
      <c r="B8661">
        <f t="shared" si="135"/>
        <v>1.7800499739967947E-8</v>
      </c>
    </row>
    <row r="8662" spans="1:2">
      <c r="A8662">
        <v>274.53801794734318</v>
      </c>
      <c r="B8662">
        <f t="shared" si="135"/>
        <v>3.062236749147165E-217</v>
      </c>
    </row>
    <row r="8663" spans="1:2">
      <c r="A8663">
        <v>-7.0805863291025162</v>
      </c>
      <c r="B8663">
        <f t="shared" si="135"/>
        <v>0</v>
      </c>
    </row>
    <row r="8664" spans="1:2">
      <c r="A8664">
        <v>129.25240571319591</v>
      </c>
      <c r="B8664">
        <f t="shared" si="135"/>
        <v>9.7245615346380941E-64</v>
      </c>
    </row>
    <row r="8665" spans="1:2">
      <c r="A8665">
        <v>140.49327592118061</v>
      </c>
      <c r="B8665">
        <f t="shared" si="135"/>
        <v>2.9247192777947293E-39</v>
      </c>
    </row>
    <row r="8666" spans="1:2">
      <c r="A8666">
        <v>54.165150686167181</v>
      </c>
      <c r="B8666">
        <f t="shared" si="135"/>
        <v>0</v>
      </c>
    </row>
    <row r="8667" spans="1:2">
      <c r="A8667">
        <v>180.271115823125</v>
      </c>
      <c r="B8667">
        <f t="shared" si="135"/>
        <v>0.13243883460815334</v>
      </c>
    </row>
    <row r="8668" spans="1:2">
      <c r="A8668">
        <v>203.34645841983729</v>
      </c>
      <c r="B8668">
        <f t="shared" si="135"/>
        <v>9.3959093620018665E-15</v>
      </c>
    </row>
    <row r="8669" spans="1:2">
      <c r="A8669">
        <v>276.73338354332373</v>
      </c>
      <c r="B8669">
        <f t="shared" si="135"/>
        <v>2.262854021150951E-227</v>
      </c>
    </row>
    <row r="8670" spans="1:2">
      <c r="A8670">
        <v>212.74065647929092</v>
      </c>
      <c r="B8670">
        <f t="shared" si="135"/>
        <v>1.8210919924697457E-27</v>
      </c>
    </row>
    <row r="8671" spans="1:2">
      <c r="A8671">
        <v>201.3025953144097</v>
      </c>
      <c r="B8671">
        <f t="shared" si="135"/>
        <v>1.4953012263588184E-12</v>
      </c>
    </row>
    <row r="8672" spans="1:2">
      <c r="A8672">
        <v>128.47199104697211</v>
      </c>
      <c r="B8672">
        <f t="shared" si="135"/>
        <v>1.1536616916993915E-65</v>
      </c>
    </row>
    <row r="8673" spans="1:2">
      <c r="A8673">
        <v>187.03898081155785</v>
      </c>
      <c r="B8673">
        <f t="shared" si="135"/>
        <v>8.4788888470187142E-3</v>
      </c>
    </row>
    <row r="8674" spans="1:2">
      <c r="A8674">
        <v>140.20824482911848</v>
      </c>
      <c r="B8674">
        <f t="shared" si="135"/>
        <v>8.3318653751543189E-40</v>
      </c>
    </row>
    <row r="8675" spans="1:2">
      <c r="A8675">
        <v>198.62350018200232</v>
      </c>
      <c r="B8675">
        <f t="shared" si="135"/>
        <v>5.6956480557307347E-10</v>
      </c>
    </row>
    <row r="8676" spans="1:2">
      <c r="A8676">
        <v>200.9540178275347</v>
      </c>
      <c r="B8676">
        <f t="shared" si="135"/>
        <v>3.3893717012593303E-12</v>
      </c>
    </row>
    <row r="8677" spans="1:2">
      <c r="A8677">
        <v>198.54424112934794</v>
      </c>
      <c r="B8677">
        <f t="shared" si="135"/>
        <v>6.7084128120359613E-10</v>
      </c>
    </row>
    <row r="8678" spans="1:2">
      <c r="A8678">
        <v>163.27407865872374</v>
      </c>
      <c r="B8678">
        <f t="shared" si="135"/>
        <v>2.3657739398761415E-8</v>
      </c>
    </row>
    <row r="8679" spans="1:2">
      <c r="A8679">
        <v>156.29765857709572</v>
      </c>
      <c r="B8679">
        <f t="shared" si="135"/>
        <v>3.7063943157442515E-15</v>
      </c>
    </row>
    <row r="8680" spans="1:2">
      <c r="A8680">
        <v>95.71220107289264</v>
      </c>
      <c r="B8680">
        <f t="shared" si="135"/>
        <v>5.1497356255581353E-173</v>
      </c>
    </row>
    <row r="8681" spans="1:2">
      <c r="A8681">
        <v>200.8988205940841</v>
      </c>
      <c r="B8681">
        <f t="shared" si="135"/>
        <v>3.8535193097321466E-12</v>
      </c>
    </row>
    <row r="8682" spans="1:2">
      <c r="A8682">
        <v>163.35641066660173</v>
      </c>
      <c r="B8682">
        <f t="shared" si="135"/>
        <v>2.7558815468940901E-8</v>
      </c>
    </row>
    <row r="8683" spans="1:2">
      <c r="A8683">
        <v>157.50805505347671</v>
      </c>
      <c r="B8683">
        <f t="shared" si="135"/>
        <v>8.2794331762171017E-14</v>
      </c>
    </row>
    <row r="8684" spans="1:2">
      <c r="A8684">
        <v>179.29188675196201</v>
      </c>
      <c r="B8684">
        <f t="shared" si="135"/>
        <v>0.12932744836031396</v>
      </c>
    </row>
    <row r="8685" spans="1:2">
      <c r="A8685">
        <v>167.69153876310156</v>
      </c>
      <c r="B8685">
        <f t="shared" si="135"/>
        <v>2.9411685704073224E-5</v>
      </c>
    </row>
    <row r="8686" spans="1:2">
      <c r="A8686">
        <v>168.19706888752989</v>
      </c>
      <c r="B8686">
        <f t="shared" si="135"/>
        <v>5.7890928042979422E-5</v>
      </c>
    </row>
    <row r="8687" spans="1:2">
      <c r="A8687">
        <v>232.34042873780709</v>
      </c>
      <c r="B8687">
        <f t="shared" si="135"/>
        <v>1.0619089249500191E-67</v>
      </c>
    </row>
    <row r="8688" spans="1:2">
      <c r="A8688">
        <v>209.28561116277706</v>
      </c>
      <c r="B8688">
        <f t="shared" si="135"/>
        <v>2.6973356565005904E-22</v>
      </c>
    </row>
    <row r="8689" spans="1:2">
      <c r="A8689">
        <v>171.31061031221179</v>
      </c>
      <c r="B8689">
        <f t="shared" si="135"/>
        <v>2.0046206440086545E-3</v>
      </c>
    </row>
    <row r="8690" spans="1:2">
      <c r="A8690">
        <v>129.79997154587181</v>
      </c>
      <c r="B8690">
        <f t="shared" si="135"/>
        <v>2.0966566627447603E-62</v>
      </c>
    </row>
    <row r="8691" spans="1:2">
      <c r="A8691">
        <v>153.65271383387153</v>
      </c>
      <c r="B8691">
        <f t="shared" si="135"/>
        <v>2.3713365068446523E-18</v>
      </c>
    </row>
    <row r="8692" spans="1:2">
      <c r="A8692">
        <v>181.86725515050057</v>
      </c>
      <c r="B8692">
        <f t="shared" si="135"/>
        <v>0.10956326391277672</v>
      </c>
    </row>
    <row r="8693" spans="1:2">
      <c r="A8693">
        <v>193.95800040882023</v>
      </c>
      <c r="B8693">
        <f t="shared" si="135"/>
        <v>2.6493267377724819E-6</v>
      </c>
    </row>
    <row r="8694" spans="1:2">
      <c r="A8694">
        <v>216.35306029536878</v>
      </c>
      <c r="B8694">
        <f t="shared" si="135"/>
        <v>1.7308125461724016E-33</v>
      </c>
    </row>
    <row r="8695" spans="1:2">
      <c r="A8695">
        <v>197.75449163687881</v>
      </c>
      <c r="B8695">
        <f t="shared" si="135"/>
        <v>3.2982207815289536E-9</v>
      </c>
    </row>
    <row r="8696" spans="1:2">
      <c r="A8696">
        <v>191.5226544039615</v>
      </c>
      <c r="B8696">
        <f t="shared" si="135"/>
        <v>8.3242805739607318E-5</v>
      </c>
    </row>
    <row r="8697" spans="1:2">
      <c r="A8697">
        <v>213.83659986866405</v>
      </c>
      <c r="B8697">
        <f t="shared" si="135"/>
        <v>3.1613549789645217E-29</v>
      </c>
    </row>
    <row r="8698" spans="1:2">
      <c r="A8698">
        <v>179.21384528533963</v>
      </c>
      <c r="B8698">
        <f t="shared" si="135"/>
        <v>0.12849229533208759</v>
      </c>
    </row>
    <row r="8699" spans="1:2">
      <c r="A8699">
        <v>151.55231994838687</v>
      </c>
      <c r="B8699">
        <f t="shared" si="135"/>
        <v>3.9640407286954436E-21</v>
      </c>
    </row>
    <row r="8700" spans="1:2">
      <c r="A8700">
        <v>139.85815985477529</v>
      </c>
      <c r="B8700">
        <f t="shared" si="135"/>
        <v>1.7602320766117229E-40</v>
      </c>
    </row>
    <row r="8701" spans="1:2">
      <c r="A8701">
        <v>212.31513915125106</v>
      </c>
      <c r="B8701">
        <f t="shared" si="135"/>
        <v>8.4769072204040261E-27</v>
      </c>
    </row>
    <row r="8702" spans="1:2">
      <c r="A8702">
        <v>99.818828857387416</v>
      </c>
      <c r="B8702">
        <f t="shared" si="135"/>
        <v>1.0180962624646668E-156</v>
      </c>
    </row>
    <row r="8703" spans="1:2">
      <c r="A8703">
        <v>188.06459411251126</v>
      </c>
      <c r="B8703">
        <f t="shared" si="135"/>
        <v>3.5858663791892786E-3</v>
      </c>
    </row>
    <row r="8704" spans="1:2">
      <c r="A8704">
        <v>218.66937277052784</v>
      </c>
      <c r="B8704">
        <f t="shared" si="135"/>
        <v>1.1104247424809357E-37</v>
      </c>
    </row>
    <row r="8705" spans="1:2">
      <c r="A8705">
        <v>99.386527835740708</v>
      </c>
      <c r="B8705">
        <f t="shared" si="135"/>
        <v>2.1411523887919864E-158</v>
      </c>
    </row>
    <row r="8706" spans="1:2">
      <c r="A8706">
        <v>198.78201828731108</v>
      </c>
      <c r="B8706">
        <f t="shared" ref="B8706:B8769" si="136">_xlfn.NORM.DIST(A8706,180,3,FALSE)</f>
        <v>4.0971368025172138E-10</v>
      </c>
    </row>
    <row r="8707" spans="1:2">
      <c r="A8707">
        <v>182.63265292232973</v>
      </c>
      <c r="B8707">
        <f t="shared" si="136"/>
        <v>9.0482512593990094E-2</v>
      </c>
    </row>
    <row r="8708" spans="1:2">
      <c r="A8708">
        <v>206.36062163219322</v>
      </c>
      <c r="B8708">
        <f t="shared" si="136"/>
        <v>2.2805224999870201E-18</v>
      </c>
    </row>
    <row r="8709" spans="1:2">
      <c r="A8709">
        <v>111.49629062827444</v>
      </c>
      <c r="B8709">
        <f t="shared" si="136"/>
        <v>7.9323244370192585E-115</v>
      </c>
    </row>
    <row r="8710" spans="1:2">
      <c r="A8710">
        <v>194.16875875293044</v>
      </c>
      <c r="B8710">
        <f t="shared" si="136"/>
        <v>1.905939449113094E-6</v>
      </c>
    </row>
    <row r="8711" spans="1:2">
      <c r="A8711">
        <v>103.71487223863369</v>
      </c>
      <c r="B8711">
        <f t="shared" si="136"/>
        <v>5.1985586646074435E-142</v>
      </c>
    </row>
    <row r="8712" spans="1:2">
      <c r="A8712">
        <v>226.8027315037034</v>
      </c>
      <c r="B8712">
        <f t="shared" si="136"/>
        <v>1.8735592537283493E-54</v>
      </c>
    </row>
    <row r="8713" spans="1:2">
      <c r="A8713">
        <v>125.35346331758774</v>
      </c>
      <c r="B8713">
        <f t="shared" si="136"/>
        <v>1.1837863968545358E-73</v>
      </c>
    </row>
    <row r="8714" spans="1:2">
      <c r="A8714">
        <v>94.796808297978714</v>
      </c>
      <c r="B8714">
        <f t="shared" si="136"/>
        <v>9.2979625266041972E-177</v>
      </c>
    </row>
    <row r="8715" spans="1:2">
      <c r="A8715">
        <v>164.96547959803138</v>
      </c>
      <c r="B8715">
        <f t="shared" si="136"/>
        <v>4.6783459715315168E-7</v>
      </c>
    </row>
    <row r="8716" spans="1:2">
      <c r="A8716">
        <v>211.29625156361726</v>
      </c>
      <c r="B8716">
        <f t="shared" si="136"/>
        <v>3.1046150458613276E-25</v>
      </c>
    </row>
    <row r="8717" spans="1:2">
      <c r="A8717">
        <v>189.98275595520681</v>
      </c>
      <c r="B8717">
        <f t="shared" si="136"/>
        <v>5.2402935852358893E-4</v>
      </c>
    </row>
    <row r="8718" spans="1:2">
      <c r="A8718">
        <v>68.210295466706157</v>
      </c>
      <c r="B8718">
        <f t="shared" si="136"/>
        <v>4.020461993179832E-303</v>
      </c>
    </row>
    <row r="8719" spans="1:2">
      <c r="A8719">
        <v>161.74305119391647</v>
      </c>
      <c r="B8719">
        <f t="shared" si="136"/>
        <v>1.2070139211685684E-9</v>
      </c>
    </row>
    <row r="8720" spans="1:2">
      <c r="A8720">
        <v>108.59843587211799</v>
      </c>
      <c r="B8720">
        <f t="shared" si="136"/>
        <v>1.3107399506991163E-124</v>
      </c>
    </row>
    <row r="8721" spans="1:2">
      <c r="A8721">
        <v>272.48505193681922</v>
      </c>
      <c r="B8721">
        <f t="shared" si="136"/>
        <v>5.6212089512837519E-208</v>
      </c>
    </row>
    <row r="8722" spans="1:2">
      <c r="A8722">
        <v>207.99752110149711</v>
      </c>
      <c r="B8722">
        <f t="shared" si="136"/>
        <v>1.6262996321155662E-20</v>
      </c>
    </row>
    <row r="8723" spans="1:2">
      <c r="A8723">
        <v>134.30376429794705</v>
      </c>
      <c r="B8723">
        <f t="shared" si="136"/>
        <v>5.5221389315848822E-52</v>
      </c>
    </row>
    <row r="8724" spans="1:2">
      <c r="A8724">
        <v>173.1696902422118</v>
      </c>
      <c r="B8724">
        <f t="shared" si="136"/>
        <v>9.9578762851610728E-3</v>
      </c>
    </row>
    <row r="8725" spans="1:2">
      <c r="A8725">
        <v>199.83407059924502</v>
      </c>
      <c r="B8725">
        <f t="shared" si="136"/>
        <v>4.288192834610031E-11</v>
      </c>
    </row>
    <row r="8726" spans="1:2">
      <c r="A8726">
        <v>164.09942804755701</v>
      </c>
      <c r="B8726">
        <f t="shared" si="136"/>
        <v>1.0560487633109554E-7</v>
      </c>
    </row>
    <row r="8727" spans="1:2">
      <c r="A8727">
        <v>215.09651151034632</v>
      </c>
      <c r="B8727">
        <f t="shared" si="136"/>
        <v>2.5375308311610179E-31</v>
      </c>
    </row>
    <row r="8728" spans="1:2">
      <c r="A8728">
        <v>211.33393875032198</v>
      </c>
      <c r="B8728">
        <f t="shared" si="136"/>
        <v>2.7230671073816806E-25</v>
      </c>
    </row>
    <row r="8729" spans="1:2">
      <c r="A8729">
        <v>201.60096187253657</v>
      </c>
      <c r="B8729">
        <f t="shared" si="136"/>
        <v>7.3429953231906879E-13</v>
      </c>
    </row>
    <row r="8730" spans="1:2">
      <c r="A8730">
        <v>142.90374838281423</v>
      </c>
      <c r="B8730">
        <f t="shared" si="136"/>
        <v>8.3407746608780585E-35</v>
      </c>
    </row>
    <row r="8731" spans="1:2">
      <c r="A8731">
        <v>93.771716819610447</v>
      </c>
      <c r="B8731">
        <f t="shared" si="136"/>
        <v>5.3505230912356025E-181</v>
      </c>
    </row>
    <row r="8732" spans="1:2">
      <c r="A8732">
        <v>200.67837954200513</v>
      </c>
      <c r="B8732">
        <f t="shared" si="136"/>
        <v>6.4120009205979365E-12</v>
      </c>
    </row>
    <row r="8733" spans="1:2">
      <c r="A8733">
        <v>160.53990225344023</v>
      </c>
      <c r="B8733">
        <f t="shared" si="136"/>
        <v>9.7012197839402107E-11</v>
      </c>
    </row>
    <row r="8734" spans="1:2">
      <c r="A8734">
        <v>129.2844108317513</v>
      </c>
      <c r="B8734">
        <f t="shared" si="136"/>
        <v>1.1647163190286396E-63</v>
      </c>
    </row>
    <row r="8735" spans="1:2">
      <c r="A8735">
        <v>120.69335571111878</v>
      </c>
      <c r="B8735">
        <f t="shared" si="136"/>
        <v>1.8229037309904087E-86</v>
      </c>
    </row>
    <row r="8736" spans="1:2">
      <c r="A8736">
        <v>165.7460682051169</v>
      </c>
      <c r="B8736">
        <f t="shared" si="136"/>
        <v>1.6660966168314675E-6</v>
      </c>
    </row>
    <row r="8737" spans="1:2">
      <c r="A8737">
        <v>201.5497652789054</v>
      </c>
      <c r="B8737">
        <f t="shared" si="136"/>
        <v>8.3018511638275452E-13</v>
      </c>
    </row>
    <row r="8738" spans="1:2">
      <c r="A8738">
        <v>179.01479895925149</v>
      </c>
      <c r="B8738">
        <f t="shared" si="136"/>
        <v>0.12599989368509373</v>
      </c>
    </row>
    <row r="8739" spans="1:2">
      <c r="A8739">
        <v>252.29608399939025</v>
      </c>
      <c r="B8739">
        <f t="shared" si="136"/>
        <v>1.0379147732268411E-127</v>
      </c>
    </row>
    <row r="8740" spans="1:2">
      <c r="A8740">
        <v>221.62126515439013</v>
      </c>
      <c r="B8740">
        <f t="shared" si="136"/>
        <v>2.1235061413773029E-43</v>
      </c>
    </row>
    <row r="8741" spans="1:2">
      <c r="A8741">
        <v>177.96094925841317</v>
      </c>
      <c r="B8741">
        <f t="shared" si="136"/>
        <v>0.10555367299224679</v>
      </c>
    </row>
    <row r="8742" spans="1:2">
      <c r="A8742">
        <v>199.59861265277141</v>
      </c>
      <c r="B8742">
        <f t="shared" si="136"/>
        <v>7.1827635595128182E-11</v>
      </c>
    </row>
    <row r="8743" spans="1:2">
      <c r="A8743">
        <v>177.32432570453966</v>
      </c>
      <c r="B8743">
        <f t="shared" si="136"/>
        <v>8.9341784862026E-2</v>
      </c>
    </row>
    <row r="8744" spans="1:2">
      <c r="A8744">
        <v>164.28363142011221</v>
      </c>
      <c r="B8744">
        <f t="shared" si="136"/>
        <v>1.4594898792976775E-7</v>
      </c>
    </row>
    <row r="8745" spans="1:2">
      <c r="A8745">
        <v>249.78484179853695</v>
      </c>
      <c r="B8745">
        <f t="shared" si="136"/>
        <v>4.2153552239153465E-119</v>
      </c>
    </row>
    <row r="8746" spans="1:2">
      <c r="A8746">
        <v>246.30787993344711</v>
      </c>
      <c r="B8746">
        <f t="shared" si="136"/>
        <v>1.1007610847683231E-107</v>
      </c>
    </row>
    <row r="8747" spans="1:2">
      <c r="A8747">
        <v>214.49571977398591</v>
      </c>
      <c r="B8747">
        <f t="shared" si="136"/>
        <v>2.5893541539493846E-30</v>
      </c>
    </row>
    <row r="8748" spans="1:2">
      <c r="A8748">
        <v>176.08888174407184</v>
      </c>
      <c r="B8748">
        <f t="shared" si="136"/>
        <v>5.6847922652340982E-2</v>
      </c>
    </row>
    <row r="8749" spans="1:2">
      <c r="A8749">
        <v>252.41366802190896</v>
      </c>
      <c r="B8749">
        <f t="shared" si="136"/>
        <v>4.0329179497383082E-128</v>
      </c>
    </row>
    <row r="8750" spans="1:2">
      <c r="A8750">
        <v>100.6801840045955</v>
      </c>
      <c r="B8750">
        <f t="shared" si="136"/>
        <v>2.1017915459908014E-153</v>
      </c>
    </row>
    <row r="8751" spans="1:2">
      <c r="A8751">
        <v>204.91743430255156</v>
      </c>
      <c r="B8751">
        <f t="shared" si="136"/>
        <v>1.3917457243290917E-16</v>
      </c>
    </row>
    <row r="8752" spans="1:2">
      <c r="A8752">
        <v>192.42494363395963</v>
      </c>
      <c r="B8752">
        <f t="shared" si="136"/>
        <v>2.5061584193120378E-5</v>
      </c>
    </row>
    <row r="8753" spans="1:2">
      <c r="A8753">
        <v>146.4594474779733</v>
      </c>
      <c r="B8753">
        <f t="shared" si="136"/>
        <v>9.5750216156662969E-29</v>
      </c>
    </row>
    <row r="8754" spans="1:2">
      <c r="A8754">
        <v>159.41479477958637</v>
      </c>
      <c r="B8754">
        <f t="shared" si="136"/>
        <v>7.9388321876705031E-12</v>
      </c>
    </row>
    <row r="8755" spans="1:2">
      <c r="A8755">
        <v>209.32248662546044</v>
      </c>
      <c r="B8755">
        <f t="shared" si="136"/>
        <v>2.3921625395347248E-22</v>
      </c>
    </row>
    <row r="8756" spans="1:2">
      <c r="A8756">
        <v>204.07677811788744</v>
      </c>
      <c r="B8756">
        <f t="shared" si="136"/>
        <v>1.3718448393268783E-15</v>
      </c>
    </row>
    <row r="8757" spans="1:2">
      <c r="A8757">
        <v>84.690148468944244</v>
      </c>
      <c r="B8757">
        <f t="shared" si="136"/>
        <v>8.9251846337463872E-221</v>
      </c>
    </row>
    <row r="8758" spans="1:2">
      <c r="A8758">
        <v>146.0222761121986</v>
      </c>
      <c r="B8758">
        <f t="shared" si="136"/>
        <v>1.8576667899914248E-29</v>
      </c>
    </row>
    <row r="8759" spans="1:2">
      <c r="A8759">
        <v>151.98891151128919</v>
      </c>
      <c r="B8759">
        <f t="shared" si="136"/>
        <v>1.5590725593151339E-20</v>
      </c>
    </row>
    <row r="8760" spans="1:2">
      <c r="A8760">
        <v>78.273817962035537</v>
      </c>
      <c r="B8760">
        <f t="shared" si="136"/>
        <v>2.8022212530729227E-251</v>
      </c>
    </row>
    <row r="8761" spans="1:2">
      <c r="A8761">
        <v>246.21708280363237</v>
      </c>
      <c r="B8761">
        <f t="shared" si="136"/>
        <v>2.1479105149999304E-107</v>
      </c>
    </row>
    <row r="8762" spans="1:2">
      <c r="A8762">
        <v>204.29066739750851</v>
      </c>
      <c r="B8762">
        <f t="shared" si="136"/>
        <v>7.7214630012068261E-16</v>
      </c>
    </row>
    <row r="8763" spans="1:2">
      <c r="A8763">
        <v>199.82143089662713</v>
      </c>
      <c r="B8763">
        <f t="shared" si="136"/>
        <v>4.4092813312414325E-11</v>
      </c>
    </row>
    <row r="8764" spans="1:2">
      <c r="A8764">
        <v>195.21797003078973</v>
      </c>
      <c r="B8764">
        <f t="shared" si="136"/>
        <v>3.4370788808011414E-7</v>
      </c>
    </row>
    <row r="8765" spans="1:2">
      <c r="A8765">
        <v>140.32455328531796</v>
      </c>
      <c r="B8765">
        <f t="shared" si="136"/>
        <v>1.3923403364234003E-39</v>
      </c>
    </row>
    <row r="8766" spans="1:2">
      <c r="A8766">
        <v>110.03565123217413</v>
      </c>
      <c r="B8766">
        <f t="shared" si="136"/>
        <v>1.0461008457688491E-119</v>
      </c>
    </row>
    <row r="8767" spans="1:2">
      <c r="A8767">
        <v>176.53875079275167</v>
      </c>
      <c r="B8767">
        <f t="shared" si="136"/>
        <v>6.8349567179673373E-2</v>
      </c>
    </row>
    <row r="8768" spans="1:2">
      <c r="A8768">
        <v>233.35496780389803</v>
      </c>
      <c r="B8768">
        <f t="shared" si="136"/>
        <v>2.7469303637848337E-70</v>
      </c>
    </row>
    <row r="8769" spans="1:2">
      <c r="A8769">
        <v>102.22570654121228</v>
      </c>
      <c r="B8769">
        <f t="shared" si="136"/>
        <v>1.515508481740118E-147</v>
      </c>
    </row>
    <row r="8770" spans="1:2">
      <c r="A8770">
        <v>262.63559266197262</v>
      </c>
      <c r="B8770">
        <f t="shared" ref="B8770:B8833" si="137">_xlfn.NORM.DIST(A8770,180,3,FALSE)</f>
        <v>2.3224449091895641E-166</v>
      </c>
    </row>
    <row r="8771" spans="1:2">
      <c r="A8771">
        <v>185.72955400457431</v>
      </c>
      <c r="B8771">
        <f t="shared" si="137"/>
        <v>2.1465315426268044E-2</v>
      </c>
    </row>
    <row r="8772" spans="1:2">
      <c r="A8772">
        <v>114.68775755900424</v>
      </c>
      <c r="B8772">
        <f t="shared" si="137"/>
        <v>1.5977173004162597E-104</v>
      </c>
    </row>
    <row r="8773" spans="1:2">
      <c r="A8773">
        <v>194.46498004042951</v>
      </c>
      <c r="B8773">
        <f t="shared" si="137"/>
        <v>1.1897665284707546E-6</v>
      </c>
    </row>
    <row r="8774" spans="1:2">
      <c r="A8774">
        <v>164.81873149103194</v>
      </c>
      <c r="B8774">
        <f t="shared" si="137"/>
        <v>3.6568612148399685E-7</v>
      </c>
    </row>
    <row r="8775" spans="1:2">
      <c r="A8775">
        <v>123.40892044419888</v>
      </c>
      <c r="B8775">
        <f t="shared" si="137"/>
        <v>7.1507069840923951E-79</v>
      </c>
    </row>
    <row r="8776" spans="1:2">
      <c r="A8776">
        <v>144.32780221766734</v>
      </c>
      <c r="B8776">
        <f t="shared" si="137"/>
        <v>2.6390297788814717E-32</v>
      </c>
    </row>
    <row r="8777" spans="1:2">
      <c r="A8777">
        <v>202.82782475049316</v>
      </c>
      <c r="B8777">
        <f t="shared" si="137"/>
        <v>3.5541221543383062E-14</v>
      </c>
    </row>
    <row r="8778" spans="1:2">
      <c r="A8778">
        <v>114.61690564799937</v>
      </c>
      <c r="B8778">
        <f t="shared" si="137"/>
        <v>9.5516677568193058E-105</v>
      </c>
    </row>
    <row r="8779" spans="1:2">
      <c r="A8779">
        <v>136.70148109638831</v>
      </c>
      <c r="B8779">
        <f t="shared" si="137"/>
        <v>7.7719305123957469E-47</v>
      </c>
    </row>
    <row r="8780" spans="1:2">
      <c r="A8780">
        <v>200.41184416157193</v>
      </c>
      <c r="B8780">
        <f t="shared" si="137"/>
        <v>1.1782504176256824E-11</v>
      </c>
    </row>
    <row r="8781" spans="1:2">
      <c r="A8781">
        <v>234.56350891108741</v>
      </c>
      <c r="B8781">
        <f t="shared" si="137"/>
        <v>1.9590629294047959E-73</v>
      </c>
    </row>
    <row r="8782" spans="1:2">
      <c r="A8782">
        <v>184.8901154059422</v>
      </c>
      <c r="B8782">
        <f t="shared" si="137"/>
        <v>3.5222734918264414E-2</v>
      </c>
    </row>
    <row r="8783" spans="1:2">
      <c r="A8783">
        <v>115.20702901150798</v>
      </c>
      <c r="B8783">
        <f t="shared" si="137"/>
        <v>6.8163210753163738E-103</v>
      </c>
    </row>
    <row r="8784" spans="1:2">
      <c r="A8784">
        <v>206.07124201858824</v>
      </c>
      <c r="B8784">
        <f t="shared" si="137"/>
        <v>5.2980193993283211E-18</v>
      </c>
    </row>
    <row r="8785" spans="1:2">
      <c r="A8785">
        <v>146.79770447371993</v>
      </c>
      <c r="B8785">
        <f t="shared" si="137"/>
        <v>3.3561953371829232E-28</v>
      </c>
    </row>
    <row r="8786" spans="1:2">
      <c r="A8786">
        <v>174.06623942377337</v>
      </c>
      <c r="B8786">
        <f t="shared" si="137"/>
        <v>1.8804953402715274E-2</v>
      </c>
    </row>
    <row r="8787" spans="1:2">
      <c r="A8787">
        <v>295.78153134905733</v>
      </c>
      <c r="B8787">
        <f t="shared" si="137"/>
        <v>0</v>
      </c>
    </row>
    <row r="8788" spans="1:2">
      <c r="A8788">
        <v>137.39121459337184</v>
      </c>
      <c r="B8788">
        <f t="shared" si="137"/>
        <v>2.0900538200271994E-45</v>
      </c>
    </row>
    <row r="8789" spans="1:2">
      <c r="A8789">
        <v>95.312137090950273</v>
      </c>
      <c r="B8789">
        <f t="shared" si="137"/>
        <v>1.2043200468458294E-174</v>
      </c>
    </row>
    <row r="8790" spans="1:2">
      <c r="A8790">
        <v>211.428214697371</v>
      </c>
      <c r="B8790">
        <f t="shared" si="137"/>
        <v>1.9601848444685395E-25</v>
      </c>
    </row>
    <row r="8791" spans="1:2">
      <c r="A8791">
        <v>175.58393142251589</v>
      </c>
      <c r="B8791">
        <f t="shared" si="137"/>
        <v>4.5005234632086305E-2</v>
      </c>
    </row>
    <row r="8792" spans="1:2">
      <c r="A8792">
        <v>101.91214914782904</v>
      </c>
      <c r="B8792">
        <f t="shared" si="137"/>
        <v>1.0032453788495706E-148</v>
      </c>
    </row>
    <row r="8793" spans="1:2">
      <c r="A8793">
        <v>253.52109150815522</v>
      </c>
      <c r="B8793">
        <f t="shared" si="137"/>
        <v>5.0855817229760588E-132</v>
      </c>
    </row>
    <row r="8794" spans="1:2">
      <c r="A8794">
        <v>207.63984070952574</v>
      </c>
      <c r="B8794">
        <f t="shared" si="137"/>
        <v>4.9129996393947353E-20</v>
      </c>
    </row>
    <row r="8795" spans="1:2">
      <c r="A8795">
        <v>216.88311608129879</v>
      </c>
      <c r="B8795">
        <f t="shared" si="137"/>
        <v>2.0028087484228933E-34</v>
      </c>
    </row>
    <row r="8796" spans="1:2">
      <c r="A8796">
        <v>162.67177943489514</v>
      </c>
      <c r="B8796">
        <f t="shared" si="137"/>
        <v>7.5700702769738132E-9</v>
      </c>
    </row>
    <row r="8797" spans="1:2">
      <c r="A8797">
        <v>218.08945393757313</v>
      </c>
      <c r="B8797">
        <f t="shared" si="137"/>
        <v>1.3167299398368553E-36</v>
      </c>
    </row>
    <row r="8798" spans="1:2">
      <c r="A8798">
        <v>219.15478373528458</v>
      </c>
      <c r="B8798">
        <f t="shared" si="137"/>
        <v>1.3615478697399211E-38</v>
      </c>
    </row>
    <row r="8799" spans="1:2">
      <c r="A8799">
        <v>82.184008533367887</v>
      </c>
      <c r="B8799">
        <f t="shared" si="137"/>
        <v>1.8746136939231602E-232</v>
      </c>
    </row>
    <row r="8800" spans="1:2">
      <c r="A8800">
        <v>131.8920162699942</v>
      </c>
      <c r="B8800">
        <f t="shared" si="137"/>
        <v>1.9217542625775541E-57</v>
      </c>
    </row>
    <row r="8801" spans="1:2">
      <c r="A8801">
        <v>177.03912067161582</v>
      </c>
      <c r="B8801">
        <f t="shared" si="137"/>
        <v>8.1708632501882192E-2</v>
      </c>
    </row>
    <row r="8802" spans="1:2">
      <c r="A8802">
        <v>192.79103116758051</v>
      </c>
      <c r="B8802">
        <f t="shared" si="137"/>
        <v>1.5006579192263066E-5</v>
      </c>
    </row>
    <row r="8803" spans="1:2">
      <c r="A8803">
        <v>237.20903345718398</v>
      </c>
      <c r="B8803">
        <f t="shared" si="137"/>
        <v>1.4375647788920234E-80</v>
      </c>
    </row>
    <row r="8804" spans="1:2">
      <c r="A8804">
        <v>171.0532358171622</v>
      </c>
      <c r="B8804">
        <f t="shared" si="137"/>
        <v>1.5578128634647827E-3</v>
      </c>
    </row>
    <row r="8805" spans="1:2">
      <c r="A8805">
        <v>151.77995055608335</v>
      </c>
      <c r="B8805">
        <f t="shared" si="137"/>
        <v>8.1164446542716803E-21</v>
      </c>
    </row>
    <row r="8806" spans="1:2">
      <c r="A8806">
        <v>193.80012008667109</v>
      </c>
      <c r="B8806">
        <f t="shared" si="137"/>
        <v>3.3796616549367846E-6</v>
      </c>
    </row>
    <row r="8807" spans="1:2">
      <c r="A8807">
        <v>242.44036285352195</v>
      </c>
      <c r="B8807">
        <f t="shared" si="137"/>
        <v>1.1366591457049869E-95</v>
      </c>
    </row>
    <row r="8808" spans="1:2">
      <c r="A8808">
        <v>109.75456279964419</v>
      </c>
      <c r="B8808">
        <f t="shared" si="137"/>
        <v>1.1713248727291595E-120</v>
      </c>
    </row>
    <row r="8809" spans="1:2">
      <c r="A8809">
        <v>198.9532920558122</v>
      </c>
      <c r="B8809">
        <f t="shared" si="137"/>
        <v>2.8611653608958341E-10</v>
      </c>
    </row>
    <row r="8810" spans="1:2">
      <c r="A8810">
        <v>137.83209669752978</v>
      </c>
      <c r="B8810">
        <f t="shared" si="137"/>
        <v>1.6670878961201262E-44</v>
      </c>
    </row>
    <row r="8811" spans="1:2">
      <c r="A8811">
        <v>149.69631297361047</v>
      </c>
      <c r="B8811">
        <f t="shared" si="137"/>
        <v>9.2727284357347663E-24</v>
      </c>
    </row>
    <row r="8812" spans="1:2">
      <c r="A8812">
        <v>242.1113827037334</v>
      </c>
      <c r="B8812">
        <f t="shared" si="137"/>
        <v>1.1072728116642629E-94</v>
      </c>
    </row>
    <row r="8813" spans="1:2">
      <c r="A8813">
        <v>229.55807071382878</v>
      </c>
      <c r="B8813">
        <f t="shared" si="137"/>
        <v>7.3563477490370288E-61</v>
      </c>
    </row>
    <row r="8814" spans="1:2">
      <c r="A8814">
        <v>160.01013636894641</v>
      </c>
      <c r="B8814">
        <f t="shared" si="137"/>
        <v>3.0379487520503023E-11</v>
      </c>
    </row>
    <row r="8815" spans="1:2">
      <c r="A8815">
        <v>128.82822193176253</v>
      </c>
      <c r="B8815">
        <f t="shared" si="137"/>
        <v>8.8059871884386201E-65</v>
      </c>
    </row>
    <row r="8816" spans="1:2">
      <c r="A8816">
        <v>273.30466127721593</v>
      </c>
      <c r="B8816">
        <f t="shared" si="137"/>
        <v>1.1907468146884116E-211</v>
      </c>
    </row>
    <row r="8817" spans="1:2">
      <c r="A8817">
        <v>174.50984660143149</v>
      </c>
      <c r="B8817">
        <f t="shared" si="137"/>
        <v>2.4919755504999599E-2</v>
      </c>
    </row>
    <row r="8818" spans="1:2">
      <c r="A8818">
        <v>229.28973794449121</v>
      </c>
      <c r="B8818">
        <f t="shared" si="137"/>
        <v>3.2108636301756681E-60</v>
      </c>
    </row>
    <row r="8819" spans="1:2">
      <c r="A8819">
        <v>237.12125130230561</v>
      </c>
      <c r="B8819">
        <f t="shared" si="137"/>
        <v>2.5105828366667425E-80</v>
      </c>
    </row>
    <row r="8820" spans="1:2">
      <c r="A8820">
        <v>199.13320488711179</v>
      </c>
      <c r="B8820">
        <f t="shared" si="137"/>
        <v>1.9553094804816629E-10</v>
      </c>
    </row>
    <row r="8821" spans="1:2">
      <c r="A8821">
        <v>89.067428234266117</v>
      </c>
      <c r="B8821">
        <f t="shared" si="137"/>
        <v>4.1704297832292763E-201</v>
      </c>
    </row>
    <row r="8822" spans="1:2">
      <c r="A8822">
        <v>102.07542163669132</v>
      </c>
      <c r="B8822">
        <f t="shared" si="137"/>
        <v>4.1304282842712261E-148</v>
      </c>
    </row>
    <row r="8823" spans="1:2">
      <c r="A8823">
        <v>218.66937277052784</v>
      </c>
      <c r="B8823">
        <f t="shared" si="137"/>
        <v>1.1104247424809357E-37</v>
      </c>
    </row>
    <row r="8824" spans="1:2">
      <c r="A8824">
        <v>193.21822992395028</v>
      </c>
      <c r="B8824">
        <f t="shared" si="137"/>
        <v>8.0946556815058458E-6</v>
      </c>
    </row>
    <row r="8825" spans="1:2">
      <c r="A8825">
        <v>210.40613819393911</v>
      </c>
      <c r="B8825">
        <f t="shared" si="137"/>
        <v>6.5635632870638038E-24</v>
      </c>
    </row>
    <row r="8826" spans="1:2">
      <c r="A8826">
        <v>189.29563157114899</v>
      </c>
      <c r="B8826">
        <f t="shared" si="137"/>
        <v>1.0938651575817077E-3</v>
      </c>
    </row>
    <row r="8827" spans="1:2">
      <c r="A8827">
        <v>228.27264774576179</v>
      </c>
      <c r="B8827">
        <f t="shared" si="137"/>
        <v>7.9576476848513184E-58</v>
      </c>
    </row>
    <row r="8828" spans="1:2">
      <c r="A8828">
        <v>229.58300223734113</v>
      </c>
      <c r="B8828">
        <f t="shared" si="137"/>
        <v>6.4124717339875788E-61</v>
      </c>
    </row>
    <row r="8829" spans="1:2">
      <c r="A8829">
        <v>177.4141951497586</v>
      </c>
      <c r="B8829">
        <f t="shared" si="137"/>
        <v>9.1719822983739013E-2</v>
      </c>
    </row>
    <row r="8830" spans="1:2">
      <c r="A8830">
        <v>112.41794527421007</v>
      </c>
      <c r="B8830">
        <f t="shared" si="137"/>
        <v>8.4249293942694741E-112</v>
      </c>
    </row>
    <row r="8831" spans="1:2">
      <c r="A8831">
        <v>177.56656734462013</v>
      </c>
      <c r="B8831">
        <f t="shared" si="137"/>
        <v>9.5700831357161079E-2</v>
      </c>
    </row>
    <row r="8832" spans="1:2">
      <c r="A8832">
        <v>182.2694064227835</v>
      </c>
      <c r="B8832">
        <f t="shared" si="137"/>
        <v>9.9891233462678058E-2</v>
      </c>
    </row>
    <row r="8833" spans="1:2">
      <c r="A8833">
        <v>200.28086669270124</v>
      </c>
      <c r="B8833">
        <f t="shared" si="137"/>
        <v>1.5842834320768894E-11</v>
      </c>
    </row>
    <row r="8834" spans="1:2">
      <c r="A8834">
        <v>172.75611685334297</v>
      </c>
      <c r="B8834">
        <f t="shared" ref="B8834:B8897" si="138">_xlfn.NORM.DIST(A8834,180,3,FALSE)</f>
        <v>7.206554468457544E-3</v>
      </c>
    </row>
    <row r="8835" spans="1:2">
      <c r="A8835">
        <v>128.36136465892196</v>
      </c>
      <c r="B8835">
        <f t="shared" si="138"/>
        <v>6.1194553635973557E-66</v>
      </c>
    </row>
    <row r="8836" spans="1:2">
      <c r="A8836">
        <v>145.6659292668337</v>
      </c>
      <c r="B8836">
        <f t="shared" si="138"/>
        <v>4.8044115701943053E-30</v>
      </c>
    </row>
    <row r="8837" spans="1:2">
      <c r="A8837">
        <v>162.80814907047898</v>
      </c>
      <c r="B8837">
        <f t="shared" si="138"/>
        <v>9.8328571625573522E-9</v>
      </c>
    </row>
    <row r="8838" spans="1:2">
      <c r="A8838">
        <v>79.060030656983145</v>
      </c>
      <c r="B8838">
        <f t="shared" si="138"/>
        <v>1.9585846475906013E-247</v>
      </c>
    </row>
    <row r="8839" spans="1:2">
      <c r="A8839">
        <v>241.71189852466341</v>
      </c>
      <c r="B8839">
        <f t="shared" si="138"/>
        <v>1.7287439002148846E-93</v>
      </c>
    </row>
    <row r="8840" spans="1:2">
      <c r="A8840">
        <v>212.10078602933208</v>
      </c>
      <c r="B8840">
        <f t="shared" si="138"/>
        <v>1.8255075483057179E-26</v>
      </c>
    </row>
    <row r="8841" spans="1:2">
      <c r="A8841">
        <v>191.58666464107228</v>
      </c>
      <c r="B8841">
        <f t="shared" si="138"/>
        <v>7.6675489720387161E-5</v>
      </c>
    </row>
    <row r="8842" spans="1:2">
      <c r="A8842">
        <v>135.0162260675279</v>
      </c>
      <c r="B8842">
        <f t="shared" si="138"/>
        <v>1.9993448232370633E-50</v>
      </c>
    </row>
    <row r="8843" spans="1:2">
      <c r="A8843">
        <v>155.66996398745687</v>
      </c>
      <c r="B8843">
        <f t="shared" si="138"/>
        <v>6.9425095240946728E-16</v>
      </c>
    </row>
    <row r="8844" spans="1:2">
      <c r="A8844">
        <v>170.23188706814835</v>
      </c>
      <c r="B8844">
        <f t="shared" si="138"/>
        <v>6.6319506770635441E-4</v>
      </c>
    </row>
    <row r="8845" spans="1:2">
      <c r="A8845">
        <v>158.15128836009535</v>
      </c>
      <c r="B8845">
        <f t="shared" si="138"/>
        <v>4.0378441553116866E-13</v>
      </c>
    </row>
    <row r="8846" spans="1:2">
      <c r="A8846">
        <v>152.22906586102908</v>
      </c>
      <c r="B8846">
        <f t="shared" si="138"/>
        <v>3.2815955849818095E-20</v>
      </c>
    </row>
    <row r="8847" spans="1:2">
      <c r="A8847">
        <v>205.31825202822802</v>
      </c>
      <c r="B8847">
        <f t="shared" si="138"/>
        <v>4.5472070827808804E-17</v>
      </c>
    </row>
    <row r="8848" spans="1:2">
      <c r="A8848">
        <v>127.89682659757091</v>
      </c>
      <c r="B8848">
        <f t="shared" si="138"/>
        <v>4.2068906826570059E-67</v>
      </c>
    </row>
    <row r="8849" spans="1:2">
      <c r="A8849">
        <v>237.70209781985614</v>
      </c>
      <c r="B8849">
        <f t="shared" si="138"/>
        <v>6.1744613466847723E-82</v>
      </c>
    </row>
    <row r="8850" spans="1:2">
      <c r="A8850">
        <v>203.98087872279575</v>
      </c>
      <c r="B8850">
        <f t="shared" si="138"/>
        <v>1.7721532509538575E-15</v>
      </c>
    </row>
    <row r="8851" spans="1:2">
      <c r="A8851">
        <v>60.844479775987566</v>
      </c>
      <c r="B8851">
        <f t="shared" si="138"/>
        <v>0</v>
      </c>
    </row>
    <row r="8852" spans="1:2">
      <c r="A8852">
        <v>154.73033545247745</v>
      </c>
      <c r="B8852">
        <f t="shared" si="138"/>
        <v>5.2125303339137973E-17</v>
      </c>
    </row>
    <row r="8853" spans="1:2">
      <c r="A8853">
        <v>161.98824982864608</v>
      </c>
      <c r="B8853">
        <f t="shared" si="138"/>
        <v>1.9782388951169047E-9</v>
      </c>
    </row>
    <row r="8854" spans="1:2">
      <c r="A8854">
        <v>167.8160224398016</v>
      </c>
      <c r="B8854">
        <f t="shared" si="138"/>
        <v>3.484033935585561E-5</v>
      </c>
    </row>
    <row r="8855" spans="1:2">
      <c r="A8855">
        <v>39.11625117296353</v>
      </c>
      <c r="B8855">
        <f t="shared" si="138"/>
        <v>0</v>
      </c>
    </row>
    <row r="8856" spans="1:2">
      <c r="A8856">
        <v>186.35034894003184</v>
      </c>
      <c r="B8856">
        <f t="shared" si="138"/>
        <v>1.4151482159781523E-2</v>
      </c>
    </row>
    <row r="8857" spans="1:2">
      <c r="A8857">
        <v>227.71371777678723</v>
      </c>
      <c r="B8857">
        <f t="shared" si="138"/>
        <v>1.5675277779081383E-56</v>
      </c>
    </row>
    <row r="8858" spans="1:2">
      <c r="A8858">
        <v>267.98972430668073</v>
      </c>
      <c r="B8858">
        <f t="shared" si="138"/>
        <v>2.110008589789491E-188</v>
      </c>
    </row>
    <row r="8859" spans="1:2">
      <c r="A8859">
        <v>101.42998507915763</v>
      </c>
      <c r="B8859">
        <f t="shared" si="138"/>
        <v>1.5098840627869231E-150</v>
      </c>
    </row>
    <row r="8860" spans="1:2">
      <c r="A8860">
        <v>193.45641294392408</v>
      </c>
      <c r="B8860">
        <f t="shared" si="138"/>
        <v>5.6872951953123589E-6</v>
      </c>
    </row>
    <row r="8861" spans="1:2">
      <c r="A8861">
        <v>230.23806352255633</v>
      </c>
      <c r="B8861">
        <f t="shared" si="138"/>
        <v>1.6957283619956621E-62</v>
      </c>
    </row>
    <row r="8862" spans="1:2">
      <c r="A8862">
        <v>220.23228939331602</v>
      </c>
      <c r="B8862">
        <f t="shared" si="138"/>
        <v>1.1753535765960635E-40</v>
      </c>
    </row>
    <row r="8863" spans="1:2">
      <c r="A8863">
        <v>224.57652039491222</v>
      </c>
      <c r="B8863">
        <f t="shared" si="138"/>
        <v>1.5167254564776941E-49</v>
      </c>
    </row>
    <row r="8864" spans="1:2">
      <c r="A8864">
        <v>138.82355960929999</v>
      </c>
      <c r="B8864">
        <f t="shared" si="138"/>
        <v>1.6431591192863166E-42</v>
      </c>
    </row>
    <row r="8865" spans="1:2">
      <c r="A8865">
        <v>239.73059614916565</v>
      </c>
      <c r="B8865">
        <f t="shared" si="138"/>
        <v>1.1044481578544349E-87</v>
      </c>
    </row>
    <row r="8866" spans="1:2">
      <c r="A8866">
        <v>240.83674406909267</v>
      </c>
      <c r="B8866">
        <f t="shared" si="138"/>
        <v>6.689252570929383E-91</v>
      </c>
    </row>
    <row r="8867" spans="1:2">
      <c r="A8867">
        <v>173.1972888589371</v>
      </c>
      <c r="B8867">
        <f t="shared" si="138"/>
        <v>1.0168215648201126E-2</v>
      </c>
    </row>
    <row r="8868" spans="1:2">
      <c r="A8868">
        <v>204.36064960420481</v>
      </c>
      <c r="B8868">
        <f t="shared" si="138"/>
        <v>6.3907547812195327E-16</v>
      </c>
    </row>
    <row r="8869" spans="1:2">
      <c r="A8869">
        <v>210.61144639104896</v>
      </c>
      <c r="B8869">
        <f t="shared" si="138"/>
        <v>3.2725398682411166E-24</v>
      </c>
    </row>
    <row r="8870" spans="1:2">
      <c r="A8870">
        <v>144.70554378902307</v>
      </c>
      <c r="B8870">
        <f t="shared" si="138"/>
        <v>1.1701209315879822E-31</v>
      </c>
    </row>
    <row r="8871" spans="1:2">
      <c r="A8871">
        <v>185.97695589021896</v>
      </c>
      <c r="B8871">
        <f t="shared" si="138"/>
        <v>1.8275067427666023E-2</v>
      </c>
    </row>
    <row r="8872" spans="1:2">
      <c r="A8872">
        <v>133.79446545484825</v>
      </c>
      <c r="B8872">
        <f t="shared" si="138"/>
        <v>4.1002450489734862E-53</v>
      </c>
    </row>
    <row r="8873" spans="1:2">
      <c r="A8873">
        <v>222.54245595802786</v>
      </c>
      <c r="B8873">
        <f t="shared" si="138"/>
        <v>2.8604230481264486E-45</v>
      </c>
    </row>
    <row r="8874" spans="1:2">
      <c r="A8874">
        <v>171.41352532205929</v>
      </c>
      <c r="B8874">
        <f t="shared" si="138"/>
        <v>2.2127356525076585E-3</v>
      </c>
    </row>
    <row r="8875" spans="1:2">
      <c r="A8875">
        <v>171.24335317901568</v>
      </c>
      <c r="B8875">
        <f t="shared" si="138"/>
        <v>1.8781130826218153E-3</v>
      </c>
    </row>
    <row r="8876" spans="1:2">
      <c r="A8876">
        <v>132.34066773264203</v>
      </c>
      <c r="B8876">
        <f t="shared" si="138"/>
        <v>2.0910398694564854E-56</v>
      </c>
    </row>
    <row r="8877" spans="1:2">
      <c r="A8877">
        <v>237.42182111134753</v>
      </c>
      <c r="B8877">
        <f t="shared" si="138"/>
        <v>3.7077411472411258E-81</v>
      </c>
    </row>
    <row r="8878" spans="1:2">
      <c r="A8878">
        <v>110.2647893273388</v>
      </c>
      <c r="B8878">
        <f t="shared" si="138"/>
        <v>6.1930666246142962E-119</v>
      </c>
    </row>
    <row r="8879" spans="1:2">
      <c r="A8879">
        <v>225.82460405799793</v>
      </c>
      <c r="B8879">
        <f t="shared" si="138"/>
        <v>2.8750714031006777E-52</v>
      </c>
    </row>
    <row r="8880" spans="1:2">
      <c r="A8880">
        <v>128.74426647584187</v>
      </c>
      <c r="B8880">
        <f t="shared" si="138"/>
        <v>5.4613186564487597E-65</v>
      </c>
    </row>
    <row r="8881" spans="1:2">
      <c r="A8881">
        <v>94.781037659849972</v>
      </c>
      <c r="B8881">
        <f t="shared" si="138"/>
        <v>8.0083160540478802E-177</v>
      </c>
    </row>
    <row r="8882" spans="1:2">
      <c r="A8882">
        <v>193.2868785840401</v>
      </c>
      <c r="B8882">
        <f t="shared" si="138"/>
        <v>7.3164005998107258E-6</v>
      </c>
    </row>
    <row r="8883" spans="1:2">
      <c r="A8883">
        <v>231.68420784684713</v>
      </c>
      <c r="B8883">
        <f t="shared" si="138"/>
        <v>4.710903512432142E-66</v>
      </c>
    </row>
    <row r="8884" spans="1:2">
      <c r="A8884">
        <v>126.01385878922883</v>
      </c>
      <c r="B8884">
        <f t="shared" si="138"/>
        <v>6.3707546932010077E-72</v>
      </c>
    </row>
    <row r="8885" spans="1:2">
      <c r="A8885">
        <v>169.46782284292567</v>
      </c>
      <c r="B8885">
        <f t="shared" si="138"/>
        <v>2.8016037273714009E-4</v>
      </c>
    </row>
    <row r="8886" spans="1:2">
      <c r="A8886">
        <v>226.85027533923858</v>
      </c>
      <c r="B8886">
        <f t="shared" si="138"/>
        <v>1.4629749696944555E-54</v>
      </c>
    </row>
    <row r="8887" spans="1:2">
      <c r="A8887">
        <v>138.60149510917836</v>
      </c>
      <c r="B8887">
        <f t="shared" si="138"/>
        <v>5.9327363885989726E-43</v>
      </c>
    </row>
    <row r="8888" spans="1:2">
      <c r="A8888">
        <v>275.55707947583869</v>
      </c>
      <c r="B8888">
        <f t="shared" si="138"/>
        <v>6.4878201969821942E-222</v>
      </c>
    </row>
    <row r="8889" spans="1:2">
      <c r="A8889">
        <v>150.7925462644198</v>
      </c>
      <c r="B8889">
        <f t="shared" si="138"/>
        <v>3.4772648341312561E-22</v>
      </c>
    </row>
    <row r="8890" spans="1:2">
      <c r="A8890">
        <v>261.38484190567397</v>
      </c>
      <c r="B8890">
        <f t="shared" si="138"/>
        <v>2.0685420561284816E-161</v>
      </c>
    </row>
    <row r="8891" spans="1:2">
      <c r="A8891">
        <v>176.08111238558195</v>
      </c>
      <c r="B8891">
        <f t="shared" si="138"/>
        <v>5.6656119534457219E-2</v>
      </c>
    </row>
    <row r="8892" spans="1:2">
      <c r="A8892">
        <v>250.3462069395755</v>
      </c>
      <c r="B8892">
        <f t="shared" si="138"/>
        <v>5.3315591566298258E-121</v>
      </c>
    </row>
    <row r="8893" spans="1:2">
      <c r="A8893">
        <v>163.71397509799863</v>
      </c>
      <c r="B8893">
        <f t="shared" si="138"/>
        <v>5.3008859745728951E-8</v>
      </c>
    </row>
    <row r="8894" spans="1:2">
      <c r="A8894">
        <v>182.54672613664297</v>
      </c>
      <c r="B8894">
        <f t="shared" si="138"/>
        <v>9.2747565788263098E-2</v>
      </c>
    </row>
    <row r="8895" spans="1:2">
      <c r="A8895">
        <v>148.51983496526373</v>
      </c>
      <c r="B8895">
        <f t="shared" si="138"/>
        <v>1.6347289722653177E-25</v>
      </c>
    </row>
    <row r="8896" spans="1:2">
      <c r="A8896">
        <v>210.85942807956599</v>
      </c>
      <c r="B8896">
        <f t="shared" si="138"/>
        <v>1.4031179786817931E-24</v>
      </c>
    </row>
    <row r="8897" spans="1:2">
      <c r="A8897">
        <v>272.12371878675185</v>
      </c>
      <c r="B8897">
        <f t="shared" si="138"/>
        <v>2.2869632122420436E-206</v>
      </c>
    </row>
    <row r="8898" spans="1:2">
      <c r="A8898">
        <v>210.91566895818687</v>
      </c>
      <c r="B8898">
        <f t="shared" ref="B8898:B8961" si="139">_xlfn.NORM.DIST(A8898,180,3,FALSE)</f>
        <v>1.1568271172468258E-24</v>
      </c>
    </row>
    <row r="8899" spans="1:2">
      <c r="A8899">
        <v>188.51521690492518</v>
      </c>
      <c r="B8899">
        <f t="shared" si="139"/>
        <v>2.3677287984473724E-3</v>
      </c>
    </row>
    <row r="8900" spans="1:2">
      <c r="A8900">
        <v>181.19978608381643</v>
      </c>
      <c r="B8900">
        <f t="shared" si="139"/>
        <v>0.12276021445864171</v>
      </c>
    </row>
    <row r="8901" spans="1:2">
      <c r="A8901">
        <v>149.47726344842522</v>
      </c>
      <c r="B8901">
        <f t="shared" si="139"/>
        <v>4.4231649325498857E-24</v>
      </c>
    </row>
    <row r="8902" spans="1:2">
      <c r="A8902">
        <v>220.10461680081789</v>
      </c>
      <c r="B8902">
        <f t="shared" si="139"/>
        <v>2.0779719879835484E-40</v>
      </c>
    </row>
    <row r="8903" spans="1:2">
      <c r="A8903">
        <v>189.16076942303334</v>
      </c>
      <c r="B8903">
        <f t="shared" si="139"/>
        <v>1.2560841953737584E-3</v>
      </c>
    </row>
    <row r="8904" spans="1:2">
      <c r="A8904">
        <v>188.74481884238776</v>
      </c>
      <c r="B8904">
        <f t="shared" si="139"/>
        <v>1.8998367854718866E-3</v>
      </c>
    </row>
    <row r="8905" spans="1:2">
      <c r="A8905">
        <v>111.78375689240056</v>
      </c>
      <c r="B8905">
        <f t="shared" si="139"/>
        <v>7.0415353770372007E-114</v>
      </c>
    </row>
    <row r="8906" spans="1:2">
      <c r="A8906">
        <v>210.0944361697475</v>
      </c>
      <c r="B8906">
        <f t="shared" si="139"/>
        <v>1.8712817605059201E-23</v>
      </c>
    </row>
    <row r="8907" spans="1:2">
      <c r="A8907">
        <v>181.98826000996633</v>
      </c>
      <c r="B8907">
        <f t="shared" si="139"/>
        <v>0.10676001494096385</v>
      </c>
    </row>
    <row r="8908" spans="1:2">
      <c r="A8908">
        <v>208.19732117131935</v>
      </c>
      <c r="B8908">
        <f t="shared" si="139"/>
        <v>8.7157296203263876E-21</v>
      </c>
    </row>
    <row r="8909" spans="1:2">
      <c r="A8909">
        <v>291.66075637447648</v>
      </c>
      <c r="B8909">
        <f t="shared" si="139"/>
        <v>1.9928447579433963E-302</v>
      </c>
    </row>
    <row r="8910" spans="1:2">
      <c r="A8910">
        <v>159.41050423833076</v>
      </c>
      <c r="B8910">
        <f t="shared" si="139"/>
        <v>7.8612972940545522E-12</v>
      </c>
    </row>
    <row r="8911" spans="1:2">
      <c r="A8911">
        <v>255.85792900499655</v>
      </c>
      <c r="B8911">
        <f t="shared" si="139"/>
        <v>1.9233387155599225E-140</v>
      </c>
    </row>
    <row r="8912" spans="1:2">
      <c r="A8912">
        <v>87.676133261702489</v>
      </c>
      <c r="B8912">
        <f t="shared" si="139"/>
        <v>2.9413722755521157E-207</v>
      </c>
    </row>
    <row r="8913" spans="1:2">
      <c r="A8913">
        <v>102.96623076981632</v>
      </c>
      <c r="B8913">
        <f t="shared" si="139"/>
        <v>8.8411848023728354E-145</v>
      </c>
    </row>
    <row r="8914" spans="1:2">
      <c r="A8914">
        <v>194.34316345694242</v>
      </c>
      <c r="B8914">
        <f t="shared" si="139"/>
        <v>1.4458808761826223E-6</v>
      </c>
    </row>
    <row r="8915" spans="1:2">
      <c r="A8915">
        <v>191.23460833696299</v>
      </c>
      <c r="B8915">
        <f t="shared" si="139"/>
        <v>1.1981347441361752E-4</v>
      </c>
    </row>
    <row r="8916" spans="1:2">
      <c r="A8916">
        <v>215.73197545847506</v>
      </c>
      <c r="B8916">
        <f t="shared" si="139"/>
        <v>2.0818967286903586E-32</v>
      </c>
    </row>
    <row r="8917" spans="1:2">
      <c r="A8917">
        <v>197.33227918521152</v>
      </c>
      <c r="B8917">
        <f t="shared" si="139"/>
        <v>7.5111391586456214E-9</v>
      </c>
    </row>
    <row r="8918" spans="1:2">
      <c r="A8918">
        <v>149.97050175195909</v>
      </c>
      <c r="B8918">
        <f t="shared" si="139"/>
        <v>2.3245593217463782E-23</v>
      </c>
    </row>
    <row r="8919" spans="1:2">
      <c r="A8919">
        <v>212.11980356354616</v>
      </c>
      <c r="B8919">
        <f t="shared" si="139"/>
        <v>1.7057537551056592E-26</v>
      </c>
    </row>
    <row r="8920" spans="1:2">
      <c r="A8920">
        <v>109.35960108297877</v>
      </c>
      <c r="B8920">
        <f t="shared" si="139"/>
        <v>5.3225041826532632E-122</v>
      </c>
    </row>
    <row r="8921" spans="1:2">
      <c r="A8921">
        <v>204.7416960519331</v>
      </c>
      <c r="B8921">
        <f t="shared" si="139"/>
        <v>2.260063007571151E-16</v>
      </c>
    </row>
    <row r="8922" spans="1:2">
      <c r="A8922">
        <v>76.987119427649304</v>
      </c>
      <c r="B8922">
        <f t="shared" si="139"/>
        <v>1.2343061333573893E-257</v>
      </c>
    </row>
    <row r="8923" spans="1:2">
      <c r="A8923">
        <v>229.77120624971576</v>
      </c>
      <c r="B8923">
        <f t="shared" si="139"/>
        <v>2.2691815345284422E-61</v>
      </c>
    </row>
    <row r="8924" spans="1:2">
      <c r="A8924">
        <v>202.06700742135581</v>
      </c>
      <c r="B8924">
        <f t="shared" si="139"/>
        <v>2.3705479599464534E-13</v>
      </c>
    </row>
    <row r="8925" spans="1:2">
      <c r="A8925">
        <v>199.74994120246265</v>
      </c>
      <c r="B8925">
        <f t="shared" si="139"/>
        <v>5.1596840134245778E-11</v>
      </c>
    </row>
    <row r="8926" spans="1:2">
      <c r="A8926">
        <v>237.01909003619221</v>
      </c>
      <c r="B8926">
        <f t="shared" si="139"/>
        <v>4.7986412696427565E-80</v>
      </c>
    </row>
    <row r="8927" spans="1:2">
      <c r="A8927">
        <v>166.8341842557129</v>
      </c>
      <c r="B8927">
        <f t="shared" si="139"/>
        <v>8.7410622771072347E-6</v>
      </c>
    </row>
    <row r="8928" spans="1:2">
      <c r="A8928">
        <v>207.61276391538559</v>
      </c>
      <c r="B8928">
        <f t="shared" si="139"/>
        <v>5.3387914823086845E-20</v>
      </c>
    </row>
    <row r="8929" spans="1:2">
      <c r="A8929">
        <v>146.48368323803879</v>
      </c>
      <c r="B8929">
        <f t="shared" si="139"/>
        <v>1.0479754445407549E-28</v>
      </c>
    </row>
    <row r="8930" spans="1:2">
      <c r="A8930">
        <v>135.50917446962558</v>
      </c>
      <c r="B8930">
        <f t="shared" si="139"/>
        <v>2.3177289958376576E-49</v>
      </c>
    </row>
    <row r="8931" spans="1:2">
      <c r="A8931">
        <v>119.68449871317716</v>
      </c>
      <c r="B8931">
        <f t="shared" si="139"/>
        <v>2.2336800756822757E-89</v>
      </c>
    </row>
    <row r="8932" spans="1:2">
      <c r="A8932">
        <v>130.04012589561171</v>
      </c>
      <c r="B8932">
        <f t="shared" si="139"/>
        <v>7.977844385583574E-62</v>
      </c>
    </row>
    <row r="8933" spans="1:2">
      <c r="A8933">
        <v>267.83456905803178</v>
      </c>
      <c r="B8933">
        <f t="shared" si="139"/>
        <v>9.6046851511358351E-188</v>
      </c>
    </row>
    <row r="8934" spans="1:2">
      <c r="A8934">
        <v>102.80713286163518</v>
      </c>
      <c r="B8934">
        <f t="shared" si="139"/>
        <v>2.2619939781889286E-145</v>
      </c>
    </row>
    <row r="8935" spans="1:2">
      <c r="A8935">
        <v>261.25960448523983</v>
      </c>
      <c r="B8935">
        <f t="shared" si="139"/>
        <v>6.4138816209400623E-161</v>
      </c>
    </row>
    <row r="8936" spans="1:2">
      <c r="A8936">
        <v>135.48064816830447</v>
      </c>
      <c r="B8936">
        <f t="shared" si="139"/>
        <v>2.0127963699536306E-49</v>
      </c>
    </row>
    <row r="8937" spans="1:2">
      <c r="A8937">
        <v>226.79681751440512</v>
      </c>
      <c r="B8937">
        <f t="shared" si="139"/>
        <v>1.9320711499731353E-54</v>
      </c>
    </row>
    <row r="8938" spans="1:2">
      <c r="A8938">
        <v>145.33729699876858</v>
      </c>
      <c r="B8938">
        <f t="shared" si="139"/>
        <v>1.3632021420299741E-30</v>
      </c>
    </row>
    <row r="8939" spans="1:2">
      <c r="A8939">
        <v>144.44729958966491</v>
      </c>
      <c r="B8939">
        <f t="shared" si="139"/>
        <v>4.2344571073171451E-32</v>
      </c>
    </row>
    <row r="8940" spans="1:2">
      <c r="A8940">
        <v>146.12942368301447</v>
      </c>
      <c r="B8940">
        <f t="shared" si="139"/>
        <v>2.7820775912811568E-29</v>
      </c>
    </row>
    <row r="8941" spans="1:2">
      <c r="A8941">
        <v>146.73021541937487</v>
      </c>
      <c r="B8941">
        <f t="shared" si="139"/>
        <v>2.6158212794415304E-28</v>
      </c>
    </row>
    <row r="8942" spans="1:2">
      <c r="A8942">
        <v>191.4785893856606</v>
      </c>
      <c r="B8942">
        <f t="shared" si="139"/>
        <v>8.8064548705850561E-5</v>
      </c>
    </row>
    <row r="8943" spans="1:2">
      <c r="A8943">
        <v>209.29488800873514</v>
      </c>
      <c r="B8943">
        <f t="shared" si="139"/>
        <v>2.6171168027671494E-22</v>
      </c>
    </row>
    <row r="8944" spans="1:2">
      <c r="A8944">
        <v>354.79062080383301</v>
      </c>
      <c r="B8944">
        <f t="shared" si="139"/>
        <v>0</v>
      </c>
    </row>
    <row r="8945" spans="1:2">
      <c r="A8945">
        <v>184.59621332993265</v>
      </c>
      <c r="B8945">
        <f t="shared" si="139"/>
        <v>4.1123655440512288E-2</v>
      </c>
    </row>
    <row r="8946" spans="1:2">
      <c r="A8946">
        <v>120.82357943625539</v>
      </c>
      <c r="B8946">
        <f t="shared" si="139"/>
        <v>4.2956992891355225E-86</v>
      </c>
    </row>
    <row r="8947" spans="1:2">
      <c r="A8947">
        <v>142.81213952897815</v>
      </c>
      <c r="B8947">
        <f t="shared" si="139"/>
        <v>5.715009534503568E-35</v>
      </c>
    </row>
    <row r="8948" spans="1:2">
      <c r="A8948">
        <v>168.91324139549397</v>
      </c>
      <c r="B8948">
        <f t="shared" si="139"/>
        <v>1.4392337641477748E-4</v>
      </c>
    </row>
    <row r="8949" spans="1:2">
      <c r="A8949">
        <v>175.46640538028441</v>
      </c>
      <c r="B8949">
        <f t="shared" si="139"/>
        <v>4.2450744349404122E-2</v>
      </c>
    </row>
    <row r="8950" spans="1:2">
      <c r="A8950">
        <v>199.96875880649895</v>
      </c>
      <c r="B8950">
        <f t="shared" si="139"/>
        <v>3.1836668513300531E-11</v>
      </c>
    </row>
    <row r="8951" spans="1:2">
      <c r="A8951">
        <v>138.60694525617873</v>
      </c>
      <c r="B8951">
        <f t="shared" si="139"/>
        <v>6.0833387117492138E-43</v>
      </c>
    </row>
    <row r="8952" spans="1:2">
      <c r="A8952">
        <v>148.3403279959748</v>
      </c>
      <c r="B8952">
        <f t="shared" si="139"/>
        <v>8.7093153674325609E-26</v>
      </c>
    </row>
    <row r="8953" spans="1:2">
      <c r="A8953">
        <v>127.57352851593168</v>
      </c>
      <c r="B8953">
        <f t="shared" si="139"/>
        <v>6.4356412519235686E-68</v>
      </c>
    </row>
    <row r="8954" spans="1:2">
      <c r="A8954">
        <v>109.53238233894808</v>
      </c>
      <c r="B8954">
        <f t="shared" si="139"/>
        <v>2.0623556090907869E-121</v>
      </c>
    </row>
    <row r="8955" spans="1:2">
      <c r="A8955">
        <v>210.57404910578043</v>
      </c>
      <c r="B8955">
        <f t="shared" si="139"/>
        <v>3.7161457278444359E-24</v>
      </c>
    </row>
    <row r="8956" spans="1:2">
      <c r="A8956">
        <v>168.50540805506171</v>
      </c>
      <c r="B8956">
        <f t="shared" si="139"/>
        <v>8.6284172609503177E-5</v>
      </c>
    </row>
    <row r="8957" spans="1:2">
      <c r="A8957">
        <v>146.66742276829609</v>
      </c>
      <c r="B8957">
        <f t="shared" si="139"/>
        <v>2.0734980595626813E-28</v>
      </c>
    </row>
    <row r="8958" spans="1:2">
      <c r="A8958">
        <v>154.21291936916532</v>
      </c>
      <c r="B8958">
        <f t="shared" si="139"/>
        <v>1.2013212721336947E-17</v>
      </c>
    </row>
    <row r="8959" spans="1:2">
      <c r="A8959">
        <v>72.241085035493597</v>
      </c>
      <c r="B8959">
        <f t="shared" si="139"/>
        <v>9.0361828008523702E-282</v>
      </c>
    </row>
    <row r="8960" spans="1:2">
      <c r="A8960">
        <v>257.76200163789326</v>
      </c>
      <c r="B8960">
        <f t="shared" si="139"/>
        <v>1.6853335121325828E-147</v>
      </c>
    </row>
    <row r="8961" spans="1:2">
      <c r="A8961">
        <v>196.70533833930676</v>
      </c>
      <c r="B8961">
        <f t="shared" si="139"/>
        <v>2.4579652285764803E-8</v>
      </c>
    </row>
    <row r="8962" spans="1:2">
      <c r="A8962">
        <v>244.1941505818977</v>
      </c>
      <c r="B8962">
        <f t="shared" ref="B8962:B9025" si="140">_xlfn.NORM.DIST(A8962,180,3,FALSE)</f>
        <v>4.9791914518257519E-101</v>
      </c>
    </row>
    <row r="8963" spans="1:2">
      <c r="A8963">
        <v>178.65972768020583</v>
      </c>
      <c r="B8963">
        <f t="shared" si="140"/>
        <v>0.1203505040043799</v>
      </c>
    </row>
    <row r="8964" spans="1:2">
      <c r="A8964">
        <v>212.56346872149152</v>
      </c>
      <c r="B8964">
        <f t="shared" si="140"/>
        <v>3.4634830160363363E-27</v>
      </c>
    </row>
    <row r="8965" spans="1:2">
      <c r="A8965">
        <v>214.05077904972131</v>
      </c>
      <c r="B8965">
        <f t="shared" si="140"/>
        <v>1.4094780188580124E-29</v>
      </c>
    </row>
    <row r="8966" spans="1:2">
      <c r="A8966">
        <v>169.13281274326437</v>
      </c>
      <c r="B8966">
        <f t="shared" si="140"/>
        <v>1.8812078748562018E-4</v>
      </c>
    </row>
    <row r="8967" spans="1:2">
      <c r="A8967">
        <v>255.65801297459984</v>
      </c>
      <c r="B8967">
        <f t="shared" si="140"/>
        <v>1.0348755160630247E-139</v>
      </c>
    </row>
    <row r="8968" spans="1:2">
      <c r="A8968">
        <v>180.97348902272643</v>
      </c>
      <c r="B8968">
        <f t="shared" si="140"/>
        <v>0.12616057741330711</v>
      </c>
    </row>
    <row r="8969" spans="1:2">
      <c r="A8969">
        <v>237.93946911580861</v>
      </c>
      <c r="B8969">
        <f t="shared" si="140"/>
        <v>1.3436936541361317E-82</v>
      </c>
    </row>
    <row r="8970" spans="1:2">
      <c r="A8970">
        <v>194.08770231137169</v>
      </c>
      <c r="B8970">
        <f t="shared" si="140"/>
        <v>2.1645613107663069E-6</v>
      </c>
    </row>
    <row r="8971" spans="1:2">
      <c r="A8971">
        <v>104.7499363264069</v>
      </c>
      <c r="B8971">
        <f t="shared" si="140"/>
        <v>3.164053863231793E-138</v>
      </c>
    </row>
    <row r="8972" spans="1:2">
      <c r="A8972">
        <v>204.79880663486256</v>
      </c>
      <c r="B8972">
        <f t="shared" si="140"/>
        <v>1.9313323122000073E-16</v>
      </c>
    </row>
    <row r="8973" spans="1:2">
      <c r="A8973">
        <v>151.88906945666531</v>
      </c>
      <c r="B8973">
        <f t="shared" si="140"/>
        <v>1.1420153961512861E-20</v>
      </c>
    </row>
    <row r="8974" spans="1:2">
      <c r="A8974">
        <v>146.10994230650249</v>
      </c>
      <c r="B8974">
        <f t="shared" si="140"/>
        <v>2.5853495928001154E-29</v>
      </c>
    </row>
    <row r="8975" spans="1:2">
      <c r="A8975">
        <v>123.17004166077822</v>
      </c>
      <c r="B8975">
        <f t="shared" si="140"/>
        <v>1.5872384786269173E-79</v>
      </c>
    </row>
    <row r="8976" spans="1:2">
      <c r="A8976">
        <v>169.75859398342436</v>
      </c>
      <c r="B8976">
        <f t="shared" si="140"/>
        <v>3.918729458908107E-4</v>
      </c>
    </row>
    <row r="8977" spans="1:2">
      <c r="A8977">
        <v>192.99245468544541</v>
      </c>
      <c r="B8977">
        <f t="shared" si="140"/>
        <v>1.124548227021553E-5</v>
      </c>
    </row>
    <row r="8978" spans="1:2">
      <c r="A8978">
        <v>271.74754268315155</v>
      </c>
      <c r="B8978">
        <f t="shared" si="140"/>
        <v>1.0668601599615937E-204</v>
      </c>
    </row>
    <row r="8979" spans="1:2">
      <c r="A8979">
        <v>187.50798335502623</v>
      </c>
      <c r="B8979">
        <f t="shared" si="140"/>
        <v>5.8040045587931122E-3</v>
      </c>
    </row>
    <row r="8980" spans="1:2">
      <c r="A8980">
        <v>85.743070485186763</v>
      </c>
      <c r="B8980">
        <f t="shared" si="140"/>
        <v>5.8403279782712182E-216</v>
      </c>
    </row>
    <row r="8981" spans="1:2">
      <c r="A8981">
        <v>167.41016042913543</v>
      </c>
      <c r="B8981">
        <f t="shared" si="140"/>
        <v>1.9929052698122459E-5</v>
      </c>
    </row>
    <row r="8982" spans="1:2">
      <c r="A8982">
        <v>210.52743295484106</v>
      </c>
      <c r="B8982">
        <f t="shared" si="140"/>
        <v>4.3532679211601326E-24</v>
      </c>
    </row>
    <row r="8983" spans="1:2">
      <c r="A8983">
        <v>184.19290245190496</v>
      </c>
      <c r="B8983">
        <f t="shared" si="140"/>
        <v>5.0074597701413759E-2</v>
      </c>
    </row>
    <row r="8984" spans="1:2">
      <c r="A8984">
        <v>98.920366326346993</v>
      </c>
      <c r="B8984">
        <f t="shared" si="140"/>
        <v>3.2511496996397332E-160</v>
      </c>
    </row>
    <row r="8985" spans="1:2">
      <c r="A8985">
        <v>157.62842212978285</v>
      </c>
      <c r="B8985">
        <f t="shared" si="140"/>
        <v>1.1176122342116192E-13</v>
      </c>
    </row>
    <row r="8986" spans="1:2">
      <c r="A8986">
        <v>171.16015146682912</v>
      </c>
      <c r="B8986">
        <f t="shared" si="140"/>
        <v>1.7314011737138966E-3</v>
      </c>
    </row>
    <row r="8987" spans="1:2">
      <c r="A8987">
        <v>178.30059778105351</v>
      </c>
      <c r="B8987">
        <f t="shared" si="140"/>
        <v>0.1132685780952553</v>
      </c>
    </row>
    <row r="8988" spans="1:2">
      <c r="A8988">
        <v>161.14278128014121</v>
      </c>
      <c r="B8988">
        <f t="shared" si="140"/>
        <v>3.5009666514066226E-10</v>
      </c>
    </row>
    <row r="8989" spans="1:2">
      <c r="A8989">
        <v>225.72534180624643</v>
      </c>
      <c r="B8989">
        <f t="shared" si="140"/>
        <v>4.763277838632872E-52</v>
      </c>
    </row>
    <row r="8990" spans="1:2">
      <c r="A8990">
        <v>140.27700944978278</v>
      </c>
      <c r="B8990">
        <f t="shared" si="140"/>
        <v>1.128928568074513E-39</v>
      </c>
    </row>
    <row r="8991" spans="1:2">
      <c r="A8991">
        <v>141.79191839473788</v>
      </c>
      <c r="B8991">
        <f t="shared" si="140"/>
        <v>7.9637753450642114E-37</v>
      </c>
    </row>
    <row r="8992" spans="1:2">
      <c r="A8992">
        <v>162.57669176382478</v>
      </c>
      <c r="B8992">
        <f t="shared" si="140"/>
        <v>6.3004574586975886E-9</v>
      </c>
    </row>
    <row r="8993" spans="1:2">
      <c r="A8993">
        <v>178.79238657740643</v>
      </c>
      <c r="B8993">
        <f t="shared" si="140"/>
        <v>0.12263176859357793</v>
      </c>
    </row>
    <row r="8994" spans="1:2">
      <c r="A8994">
        <v>237.12125130230561</v>
      </c>
      <c r="B8994">
        <f t="shared" si="140"/>
        <v>2.5105828366667425E-80</v>
      </c>
    </row>
    <row r="8995" spans="1:2">
      <c r="A8995">
        <v>232.1230026606645</v>
      </c>
      <c r="B8995">
        <f t="shared" si="140"/>
        <v>3.7505616824334823E-67</v>
      </c>
    </row>
    <row r="8996" spans="1:2">
      <c r="A8996">
        <v>286.93652257032227</v>
      </c>
      <c r="B8996">
        <f t="shared" si="140"/>
        <v>1.6444675197933224E-277</v>
      </c>
    </row>
    <row r="8997" spans="1:2">
      <c r="A8997">
        <v>199.7835697690607</v>
      </c>
      <c r="B8997">
        <f t="shared" si="140"/>
        <v>4.7923299451325354E-11</v>
      </c>
    </row>
    <row r="8998" spans="1:2">
      <c r="A8998">
        <v>104.90022123092785</v>
      </c>
      <c r="B8998">
        <f t="shared" si="140"/>
        <v>1.1102265303406209E-137</v>
      </c>
    </row>
    <row r="8999" spans="1:2">
      <c r="A8999">
        <v>107.32889950275421</v>
      </c>
      <c r="B8999">
        <f t="shared" si="140"/>
        <v>5.0637196114137713E-129</v>
      </c>
    </row>
    <row r="9000" spans="1:2">
      <c r="A9000">
        <v>122.17939047302934</v>
      </c>
      <c r="B9000">
        <f t="shared" si="140"/>
        <v>2.8858573242982757E-82</v>
      </c>
    </row>
    <row r="9001" spans="1:2">
      <c r="A9001">
        <v>201.06447027472313</v>
      </c>
      <c r="B9001">
        <f t="shared" si="140"/>
        <v>2.6190423639551438E-12</v>
      </c>
    </row>
    <row r="9002" spans="1:2">
      <c r="A9002">
        <v>224.39388249011245</v>
      </c>
      <c r="B9002">
        <f t="shared" si="140"/>
        <v>3.7407883245252021E-49</v>
      </c>
    </row>
    <row r="9003" spans="1:2">
      <c r="A9003">
        <v>143.10169308344484</v>
      </c>
      <c r="B9003">
        <f t="shared" si="140"/>
        <v>1.8819036095030902E-34</v>
      </c>
    </row>
    <row r="9004" spans="1:2">
      <c r="A9004">
        <v>186.02803652327566</v>
      </c>
      <c r="B9004">
        <f t="shared" si="140"/>
        <v>1.7662959660603269E-2</v>
      </c>
    </row>
    <row r="9005" spans="1:2">
      <c r="A9005">
        <v>210.42480784642976</v>
      </c>
      <c r="B9005">
        <f t="shared" si="140"/>
        <v>6.1622354217911519E-24</v>
      </c>
    </row>
    <row r="9006" spans="1:2">
      <c r="A9006">
        <v>202.69418018840952</v>
      </c>
      <c r="B9006">
        <f t="shared" si="140"/>
        <v>4.9833145118049692E-14</v>
      </c>
    </row>
    <row r="9007" spans="1:2">
      <c r="A9007">
        <v>169.61126607355254</v>
      </c>
      <c r="B9007">
        <f t="shared" si="140"/>
        <v>3.3098808234512567E-4</v>
      </c>
    </row>
    <row r="9008" spans="1:2">
      <c r="A9008">
        <v>227.28628709926852</v>
      </c>
      <c r="B9008">
        <f t="shared" si="140"/>
        <v>1.4960059677225795E-55</v>
      </c>
    </row>
    <row r="9009" spans="1:2">
      <c r="A9009">
        <v>256.21369604748907</v>
      </c>
      <c r="B9009">
        <f t="shared" si="140"/>
        <v>9.5215923010850443E-142</v>
      </c>
    </row>
    <row r="9010" spans="1:2">
      <c r="A9010">
        <v>162.31589643182815</v>
      </c>
      <c r="B9010">
        <f t="shared" si="140"/>
        <v>3.7884764984266903E-9</v>
      </c>
    </row>
    <row r="9011" spans="1:2">
      <c r="A9011">
        <v>120.50886243712739</v>
      </c>
      <c r="B9011">
        <f t="shared" si="140"/>
        <v>5.3945161302283929E-87</v>
      </c>
    </row>
    <row r="9012" spans="1:2">
      <c r="A9012">
        <v>135.17149727675132</v>
      </c>
      <c r="B9012">
        <f t="shared" si="140"/>
        <v>4.338619671964232E-50</v>
      </c>
    </row>
    <row r="9013" spans="1:2">
      <c r="A9013">
        <v>274.10664461029228</v>
      </c>
      <c r="B9013">
        <f t="shared" si="140"/>
        <v>2.8147677058924692E-215</v>
      </c>
    </row>
    <row r="9014" spans="1:2">
      <c r="A9014">
        <v>134.20461800677003</v>
      </c>
      <c r="B9014">
        <f t="shared" si="140"/>
        <v>3.3361511653554827E-52</v>
      </c>
    </row>
    <row r="9015" spans="1:2">
      <c r="A9015">
        <v>243.9535323898599</v>
      </c>
      <c r="B9015">
        <f t="shared" si="140"/>
        <v>2.7613489298695004E-100</v>
      </c>
    </row>
    <row r="9016" spans="1:2">
      <c r="A9016">
        <v>124.55008845761768</v>
      </c>
      <c r="B9016">
        <f t="shared" si="140"/>
        <v>8.6941960895472557E-76</v>
      </c>
    </row>
    <row r="9017" spans="1:2">
      <c r="A9017">
        <v>167.40615978931601</v>
      </c>
      <c r="B9017">
        <f t="shared" si="140"/>
        <v>1.9817816041309321E-5</v>
      </c>
    </row>
    <row r="9018" spans="1:2">
      <c r="A9018">
        <v>218.0121082343976</v>
      </c>
      <c r="B9018">
        <f t="shared" si="140"/>
        <v>1.8260560959634277E-36</v>
      </c>
    </row>
    <row r="9019" spans="1:2">
      <c r="A9019">
        <v>145.12074062593456</v>
      </c>
      <c r="B9019">
        <f t="shared" si="140"/>
        <v>5.9048171184037259E-31</v>
      </c>
    </row>
    <row r="9020" spans="1:2">
      <c r="A9020">
        <v>162.75445932449657</v>
      </c>
      <c r="B9020">
        <f t="shared" si="140"/>
        <v>8.8729821749122659E-9</v>
      </c>
    </row>
    <row r="9021" spans="1:2">
      <c r="A9021">
        <v>283.92943295300938</v>
      </c>
      <c r="B9021">
        <f t="shared" si="140"/>
        <v>3.2740227745790508E-262</v>
      </c>
    </row>
    <row r="9022" spans="1:2">
      <c r="A9022">
        <v>243.08081310635316</v>
      </c>
      <c r="B9022">
        <f t="shared" si="140"/>
        <v>1.3062345830085134E-97</v>
      </c>
    </row>
    <row r="9023" spans="1:2">
      <c r="A9023">
        <v>168.25313582528906</v>
      </c>
      <c r="B9023">
        <f t="shared" si="140"/>
        <v>6.2297063822631076E-5</v>
      </c>
    </row>
    <row r="9024" spans="1:2">
      <c r="A9024">
        <v>114.51033788005589</v>
      </c>
      <c r="B9024">
        <f t="shared" si="140"/>
        <v>4.4012675399514508E-105</v>
      </c>
    </row>
    <row r="9025" spans="1:2">
      <c r="A9025">
        <v>219.52255269723537</v>
      </c>
      <c r="B9025">
        <f t="shared" si="140"/>
        <v>2.7283654950515639E-39</v>
      </c>
    </row>
    <row r="9026" spans="1:2">
      <c r="A9026">
        <v>185.57648604626593</v>
      </c>
      <c r="B9026">
        <f t="shared" ref="B9026:B9089" si="141">_xlfn.NORM.DIST(A9026,180,3,FALSE)</f>
        <v>2.3631543827461503E-2</v>
      </c>
    </row>
    <row r="9027" spans="1:2">
      <c r="A9027">
        <v>124.48665802337928</v>
      </c>
      <c r="B9027">
        <f t="shared" si="141"/>
        <v>5.8804355590057893E-76</v>
      </c>
    </row>
    <row r="9028" spans="1:2">
      <c r="A9028">
        <v>153.08485490066232</v>
      </c>
      <c r="B9028">
        <f t="shared" si="141"/>
        <v>4.4181922858259463E-19</v>
      </c>
    </row>
    <row r="9029" spans="1:2">
      <c r="A9029">
        <v>207.22504973462492</v>
      </c>
      <c r="B9029">
        <f t="shared" si="141"/>
        <v>1.7395091881092457E-19</v>
      </c>
    </row>
    <row r="9030" spans="1:2">
      <c r="A9030">
        <v>131.40277860627975</v>
      </c>
      <c r="B9030">
        <f t="shared" si="141"/>
        <v>1.3873405162203897E-58</v>
      </c>
    </row>
    <row r="9031" spans="1:2">
      <c r="A9031">
        <v>138.89916590385837</v>
      </c>
      <c r="B9031">
        <f t="shared" si="141"/>
        <v>2.3215011089846005E-42</v>
      </c>
    </row>
    <row r="9032" spans="1:2">
      <c r="A9032">
        <v>227.01111265603686</v>
      </c>
      <c r="B9032">
        <f t="shared" si="141"/>
        <v>6.3240982207588975E-55</v>
      </c>
    </row>
    <row r="9033" spans="1:2">
      <c r="A9033">
        <v>122.93719282723032</v>
      </c>
      <c r="B9033">
        <f t="shared" si="141"/>
        <v>3.6373620395292213E-80</v>
      </c>
    </row>
    <row r="9034" spans="1:2">
      <c r="A9034">
        <v>146.59488942896132</v>
      </c>
      <c r="B9034">
        <f t="shared" si="141"/>
        <v>1.584563346872898E-28</v>
      </c>
    </row>
    <row r="9035" spans="1:2">
      <c r="A9035">
        <v>215.2994425156794</v>
      </c>
      <c r="B9035">
        <f t="shared" si="141"/>
        <v>1.1474606826103362E-31</v>
      </c>
    </row>
    <row r="9036" spans="1:2">
      <c r="A9036">
        <v>82.718818702851422</v>
      </c>
      <c r="B9036">
        <f t="shared" si="141"/>
        <v>6.1712192269025585E-230</v>
      </c>
    </row>
    <row r="9037" spans="1:2">
      <c r="A9037">
        <v>141.95182802694035</v>
      </c>
      <c r="B9037">
        <f t="shared" si="141"/>
        <v>1.5679493352716618E-36</v>
      </c>
    </row>
    <row r="9038" spans="1:2">
      <c r="A9038">
        <v>110.78777151822578</v>
      </c>
      <c r="B9038">
        <f t="shared" si="141"/>
        <v>3.5089531940755244E-117</v>
      </c>
    </row>
    <row r="9039" spans="1:2">
      <c r="A9039">
        <v>114.63464761589421</v>
      </c>
      <c r="B9039">
        <f t="shared" si="141"/>
        <v>1.0865470597462079E-104</v>
      </c>
    </row>
    <row r="9040" spans="1:2">
      <c r="A9040">
        <v>242.4071981292218</v>
      </c>
      <c r="B9040">
        <f t="shared" si="141"/>
        <v>1.4306417284848845E-95</v>
      </c>
    </row>
    <row r="9041" spans="1:2">
      <c r="A9041">
        <v>212.18648089386988</v>
      </c>
      <c r="B9041">
        <f t="shared" si="141"/>
        <v>1.3441980334431872E-26</v>
      </c>
    </row>
    <row r="9042" spans="1:2">
      <c r="A9042">
        <v>270.06611435324885</v>
      </c>
      <c r="B9042">
        <f t="shared" si="141"/>
        <v>2.535335882132586E-197</v>
      </c>
    </row>
    <row r="9043" spans="1:2">
      <c r="A9043">
        <v>147.45085240945627</v>
      </c>
      <c r="B9043">
        <f t="shared" si="141"/>
        <v>3.6476368861372174E-27</v>
      </c>
    </row>
    <row r="9044" spans="1:2">
      <c r="A9044">
        <v>119.76300402209745</v>
      </c>
      <c r="B9044">
        <f t="shared" si="141"/>
        <v>3.7788845537943113E-89</v>
      </c>
    </row>
    <row r="9045" spans="1:2">
      <c r="A9045">
        <v>208.44768005161313</v>
      </c>
      <c r="B9045">
        <f t="shared" si="141"/>
        <v>3.9640407286954436E-21</v>
      </c>
    </row>
    <row r="9046" spans="1:2">
      <c r="A9046">
        <v>196.16293275219505</v>
      </c>
      <c r="B9046">
        <f t="shared" si="141"/>
        <v>6.6178770807859684E-8</v>
      </c>
    </row>
    <row r="9047" spans="1:2">
      <c r="A9047">
        <v>216.59994035842828</v>
      </c>
      <c r="B9047">
        <f t="shared" si="141"/>
        <v>6.3635403553375884E-34</v>
      </c>
    </row>
    <row r="9048" spans="1:2">
      <c r="A9048">
        <v>161.83871866785921</v>
      </c>
      <c r="B9048">
        <f t="shared" si="141"/>
        <v>1.4647832189691529E-9</v>
      </c>
    </row>
    <row r="9049" spans="1:2">
      <c r="A9049">
        <v>108.41081166261574</v>
      </c>
      <c r="B9049">
        <f t="shared" si="141"/>
        <v>2.9526503834810419E-125</v>
      </c>
    </row>
    <row r="9050" spans="1:2">
      <c r="A9050">
        <v>140.50382833345793</v>
      </c>
      <c r="B9050">
        <f t="shared" si="141"/>
        <v>3.0633637143575834E-39</v>
      </c>
    </row>
    <row r="9051" spans="1:2">
      <c r="A9051">
        <v>250.29576408967841</v>
      </c>
      <c r="B9051">
        <f t="shared" si="141"/>
        <v>7.9072182449982165E-121</v>
      </c>
    </row>
    <row r="9052" spans="1:2">
      <c r="A9052">
        <v>274.55981853534468</v>
      </c>
      <c r="B9052">
        <f t="shared" si="141"/>
        <v>2.43542418500652E-217</v>
      </c>
    </row>
    <row r="9053" spans="1:2">
      <c r="A9053">
        <v>171.53221097003552</v>
      </c>
      <c r="B9053">
        <f t="shared" si="141"/>
        <v>2.4760867695261283E-3</v>
      </c>
    </row>
    <row r="9054" spans="1:2">
      <c r="A9054">
        <v>183.04686409435817</v>
      </c>
      <c r="B9054">
        <f t="shared" si="141"/>
        <v>7.9397039272976949E-2</v>
      </c>
    </row>
    <row r="9055" spans="1:2">
      <c r="A9055">
        <v>141.77116145190666</v>
      </c>
      <c r="B9055">
        <f t="shared" si="141"/>
        <v>7.2918618509016298E-37</v>
      </c>
    </row>
    <row r="9056" spans="1:2">
      <c r="A9056">
        <v>166.56376419603475</v>
      </c>
      <c r="B9056">
        <f t="shared" si="141"/>
        <v>5.8613511479102312E-6</v>
      </c>
    </row>
    <row r="9057" spans="1:2">
      <c r="A9057">
        <v>275.24305824015755</v>
      </c>
      <c r="B9057">
        <f t="shared" si="141"/>
        <v>1.8101033046423046E-220</v>
      </c>
    </row>
    <row r="9058" spans="1:2">
      <c r="A9058">
        <v>216.1370257451199</v>
      </c>
      <c r="B9058">
        <f t="shared" si="141"/>
        <v>4.1313785982141132E-33</v>
      </c>
    </row>
    <row r="9059" spans="1:2">
      <c r="A9059">
        <v>112.88445466532721</v>
      </c>
      <c r="B9059">
        <f t="shared" si="141"/>
        <v>2.7649097295146445E-110</v>
      </c>
    </row>
    <row r="9060" spans="1:2">
      <c r="A9060">
        <v>214.3781357514672</v>
      </c>
      <c r="B9060">
        <f t="shared" si="141"/>
        <v>4.0605693763650395E-30</v>
      </c>
    </row>
    <row r="9061" spans="1:2">
      <c r="A9061">
        <v>277.74224054126535</v>
      </c>
      <c r="B9061">
        <f t="shared" si="141"/>
        <v>4.1772711387002808E-232</v>
      </c>
    </row>
    <row r="9062" spans="1:2">
      <c r="A9062">
        <v>216.42855062935269</v>
      </c>
      <c r="B9062">
        <f t="shared" si="141"/>
        <v>1.2755170659247728E-33</v>
      </c>
    </row>
    <row r="9063" spans="1:2">
      <c r="A9063">
        <v>172.14471472441801</v>
      </c>
      <c r="B9063">
        <f t="shared" si="141"/>
        <v>4.3151010741990115E-3</v>
      </c>
    </row>
    <row r="9064" spans="1:2">
      <c r="A9064">
        <v>181.44956516123784</v>
      </c>
      <c r="B9064">
        <f t="shared" si="141"/>
        <v>0.11832900804480301</v>
      </c>
    </row>
    <row r="9065" spans="1:2">
      <c r="A9065">
        <v>216.69085344881751</v>
      </c>
      <c r="B9065">
        <f t="shared" si="141"/>
        <v>4.3947606635029317E-34</v>
      </c>
    </row>
    <row r="9066" spans="1:2">
      <c r="A9066">
        <v>217.7191918232711</v>
      </c>
      <c r="B9066">
        <f t="shared" si="141"/>
        <v>6.2622784750475836E-36</v>
      </c>
    </row>
    <row r="9067" spans="1:2">
      <c r="A9067">
        <v>171.35415350792755</v>
      </c>
      <c r="B9067">
        <f t="shared" si="141"/>
        <v>2.0904721002368526E-3</v>
      </c>
    </row>
    <row r="9068" spans="1:2">
      <c r="A9068">
        <v>284.78429430804681</v>
      </c>
      <c r="B9068">
        <f t="shared" si="141"/>
        <v>1.6226577303216099E-266</v>
      </c>
    </row>
    <row r="9069" spans="1:2">
      <c r="A9069">
        <v>180.11120619092253</v>
      </c>
      <c r="B9069">
        <f t="shared" si="141"/>
        <v>0.13288942769485043</v>
      </c>
    </row>
    <row r="9070" spans="1:2">
      <c r="A9070">
        <v>199.45169060491025</v>
      </c>
      <c r="B9070">
        <f t="shared" si="141"/>
        <v>9.8791443293119181E-11</v>
      </c>
    </row>
    <row r="9071" spans="1:2">
      <c r="A9071">
        <v>283.3449916576501</v>
      </c>
      <c r="B9071">
        <f t="shared" si="141"/>
        <v>2.7407985915615314E-259</v>
      </c>
    </row>
    <row r="9072" spans="1:2">
      <c r="A9072">
        <v>174.58440925081959</v>
      </c>
      <c r="B9072">
        <f t="shared" si="141"/>
        <v>2.6071336791398298E-2</v>
      </c>
    </row>
    <row r="9073" spans="1:2">
      <c r="A9073">
        <v>213.88518734936952</v>
      </c>
      <c r="B9073">
        <f t="shared" si="141"/>
        <v>2.6331978039561918E-29</v>
      </c>
    </row>
    <row r="9074" spans="1:2">
      <c r="A9074">
        <v>222.52042344887741</v>
      </c>
      <c r="B9074">
        <f t="shared" si="141"/>
        <v>3.174305611266844E-45</v>
      </c>
    </row>
    <row r="9075" spans="1:2">
      <c r="A9075">
        <v>114.26937180629466</v>
      </c>
      <c r="B9075">
        <f t="shared" si="141"/>
        <v>7.5975901048746072E-106</v>
      </c>
    </row>
    <row r="9076" spans="1:2">
      <c r="A9076">
        <v>207.99752110149711</v>
      </c>
      <c r="B9076">
        <f t="shared" si="141"/>
        <v>1.6262996321155662E-20</v>
      </c>
    </row>
    <row r="9077" spans="1:2">
      <c r="A9077">
        <v>140.24523625237634</v>
      </c>
      <c r="B9077">
        <f t="shared" si="141"/>
        <v>9.8115646062476978E-40</v>
      </c>
    </row>
    <row r="9078" spans="1:2">
      <c r="A9078">
        <v>185.72566932532936</v>
      </c>
      <c r="B9078">
        <f t="shared" si="141"/>
        <v>2.1518447949482763E-2</v>
      </c>
    </row>
    <row r="9079" spans="1:2">
      <c r="A9079">
        <v>241.83388904901221</v>
      </c>
      <c r="B9079">
        <f t="shared" si="141"/>
        <v>7.4833407199274511E-94</v>
      </c>
    </row>
    <row r="9080" spans="1:2">
      <c r="A9080">
        <v>210.5461026073317</v>
      </c>
      <c r="B9080">
        <f t="shared" si="141"/>
        <v>4.0860599163999333E-24</v>
      </c>
    </row>
    <row r="9081" spans="1:2">
      <c r="A9081">
        <v>193.86488406751596</v>
      </c>
      <c r="B9081">
        <f t="shared" si="141"/>
        <v>3.0594554630841993E-6</v>
      </c>
    </row>
    <row r="9082" spans="1:2">
      <c r="A9082">
        <v>152.24715571064735</v>
      </c>
      <c r="B9082">
        <f t="shared" si="141"/>
        <v>3.4699170764411454E-20</v>
      </c>
    </row>
    <row r="9083" spans="1:2">
      <c r="A9083">
        <v>134.11695181246614</v>
      </c>
      <c r="B9083">
        <f t="shared" si="141"/>
        <v>2.1346704797501999E-52</v>
      </c>
    </row>
    <row r="9084" spans="1:2">
      <c r="A9084">
        <v>158.30087750116945</v>
      </c>
      <c r="B9084">
        <f t="shared" si="141"/>
        <v>5.798594389453305E-13</v>
      </c>
    </row>
    <row r="9085" spans="1:2">
      <c r="A9085">
        <v>244.13385108317016</v>
      </c>
      <c r="B9085">
        <f t="shared" si="141"/>
        <v>7.6534976356325568E-101</v>
      </c>
    </row>
    <row r="9086" spans="1:2">
      <c r="A9086">
        <v>139.83693906964618</v>
      </c>
      <c r="B9086">
        <f t="shared" si="141"/>
        <v>1.6012292310833677E-40</v>
      </c>
    </row>
    <row r="9087" spans="1:2">
      <c r="A9087">
        <v>196.25315007913741</v>
      </c>
      <c r="B9087">
        <f t="shared" si="141"/>
        <v>5.6254606553737681E-8</v>
      </c>
    </row>
    <row r="9088" spans="1:2">
      <c r="A9088">
        <v>202.74589860462584</v>
      </c>
      <c r="B9088">
        <f t="shared" si="141"/>
        <v>4.3733737629481413E-14</v>
      </c>
    </row>
    <row r="9089" spans="1:2">
      <c r="A9089">
        <v>99.209108156792354</v>
      </c>
      <c r="B9089">
        <f t="shared" si="141"/>
        <v>4.3624033859600555E-159</v>
      </c>
    </row>
    <row r="9090" spans="1:2">
      <c r="A9090">
        <v>217.08106078192941</v>
      </c>
      <c r="B9090">
        <f t="shared" ref="B9090:B9153" si="142">_xlfn.NORM.DIST(A9090,180,3,FALSE)</f>
        <v>8.8796038884738449E-35</v>
      </c>
    </row>
    <row r="9091" spans="1:2">
      <c r="A9091">
        <v>141.51755567552755</v>
      </c>
      <c r="B9091">
        <f t="shared" si="142"/>
        <v>2.4743000625425721E-37</v>
      </c>
    </row>
    <row r="9092" spans="1:2">
      <c r="A9092">
        <v>97.087725407327525</v>
      </c>
      <c r="B9092">
        <f t="shared" si="142"/>
        <v>1.8230905135014278E-167</v>
      </c>
    </row>
    <row r="9093" spans="1:2">
      <c r="A9093">
        <v>187.3226783570135</v>
      </c>
      <c r="B9093">
        <f t="shared" si="142"/>
        <v>6.7613708742122608E-3</v>
      </c>
    </row>
    <row r="9094" spans="1:2">
      <c r="A9094">
        <v>222.95829057809897</v>
      </c>
      <c r="B9094">
        <f t="shared" si="142"/>
        <v>3.9682410420185126E-46</v>
      </c>
    </row>
    <row r="9095" spans="1:2">
      <c r="A9095">
        <v>127.77170513771125</v>
      </c>
      <c r="B9095">
        <f t="shared" si="142"/>
        <v>2.0370358361842422E-67</v>
      </c>
    </row>
    <row r="9096" spans="1:2">
      <c r="A9096">
        <v>149.93339436812676</v>
      </c>
      <c r="B9096">
        <f t="shared" si="142"/>
        <v>2.053695970722422E-23</v>
      </c>
    </row>
    <row r="9097" spans="1:2">
      <c r="A9097">
        <v>188.55081680128933</v>
      </c>
      <c r="B9097">
        <f t="shared" si="142"/>
        <v>2.289145168060296E-3</v>
      </c>
    </row>
    <row r="9098" spans="1:2">
      <c r="A9098">
        <v>189.36706328502623</v>
      </c>
      <c r="B9098">
        <f t="shared" si="142"/>
        <v>1.0157790642025676E-3</v>
      </c>
    </row>
    <row r="9099" spans="1:2">
      <c r="A9099">
        <v>232.30088618191076</v>
      </c>
      <c r="B9099">
        <f t="shared" si="142"/>
        <v>1.3363541308556771E-67</v>
      </c>
    </row>
    <row r="9100" spans="1:2">
      <c r="A9100">
        <v>247.9215872878558</v>
      </c>
      <c r="B9100">
        <f t="shared" si="142"/>
        <v>6.5390102371538203E-113</v>
      </c>
    </row>
    <row r="9101" spans="1:2">
      <c r="A9101">
        <v>149.57983057654928</v>
      </c>
      <c r="B9101">
        <f t="shared" si="142"/>
        <v>6.2596154726194233E-24</v>
      </c>
    </row>
    <row r="9102" spans="1:2">
      <c r="A9102">
        <v>168.42933791820542</v>
      </c>
      <c r="B9102">
        <f t="shared" si="142"/>
        <v>7.8270414214052267E-5</v>
      </c>
    </row>
    <row r="9103" spans="1:2">
      <c r="A9103">
        <v>124.99189824637142</v>
      </c>
      <c r="B9103">
        <f t="shared" si="142"/>
        <v>1.3082313898356697E-74</v>
      </c>
    </row>
    <row r="9104" spans="1:2">
      <c r="A9104">
        <v>182.84752786683384</v>
      </c>
      <c r="B9104">
        <f t="shared" si="142"/>
        <v>8.4752645384859826E-2</v>
      </c>
    </row>
    <row r="9105" spans="1:2">
      <c r="A9105">
        <v>142.59297404321842</v>
      </c>
      <c r="B9105">
        <f t="shared" si="142"/>
        <v>2.304443113350979E-35</v>
      </c>
    </row>
    <row r="9106" spans="1:2">
      <c r="A9106">
        <v>156.62750843119284</v>
      </c>
      <c r="B9106">
        <f t="shared" si="142"/>
        <v>8.7820112615604464E-15</v>
      </c>
    </row>
    <row r="9107" spans="1:2">
      <c r="A9107">
        <v>184.42389591626124</v>
      </c>
      <c r="B9107">
        <f t="shared" si="142"/>
        <v>4.4832563111570391E-2</v>
      </c>
    </row>
    <row r="9108" spans="1:2">
      <c r="A9108">
        <v>180.5013555437472</v>
      </c>
      <c r="B9108">
        <f t="shared" si="142"/>
        <v>0.13113668263478911</v>
      </c>
    </row>
    <row r="9109" spans="1:2">
      <c r="A9109">
        <v>114.93510146436165</v>
      </c>
      <c r="B9109">
        <f t="shared" si="142"/>
        <v>9.5843445475398714E-104</v>
      </c>
    </row>
    <row r="9110" spans="1:2">
      <c r="A9110">
        <v>160.64896317373496</v>
      </c>
      <c r="B9110">
        <f t="shared" si="142"/>
        <v>1.2273052003926038E-10</v>
      </c>
    </row>
    <row r="9111" spans="1:2">
      <c r="A9111">
        <v>152.81542050586722</v>
      </c>
      <c r="B9111">
        <f t="shared" si="142"/>
        <v>1.9658696308217379E-19</v>
      </c>
    </row>
    <row r="9112" spans="1:2">
      <c r="A9112">
        <v>165.80688952642959</v>
      </c>
      <c r="B9112">
        <f t="shared" si="142"/>
        <v>1.834193762722197E-6</v>
      </c>
    </row>
    <row r="9113" spans="1:2">
      <c r="A9113">
        <v>215.66222517292772</v>
      </c>
      <c r="B9113">
        <f t="shared" si="142"/>
        <v>2.7454171400772959E-32</v>
      </c>
    </row>
    <row r="9114" spans="1:2">
      <c r="A9114">
        <v>251.46395091695013</v>
      </c>
      <c r="B9114">
        <f t="shared" si="142"/>
        <v>7.9885930434432574E-125</v>
      </c>
    </row>
    <row r="9115" spans="1:2">
      <c r="A9115">
        <v>183.01172804029193</v>
      </c>
      <c r="B9115">
        <f t="shared" si="142"/>
        <v>8.0341593954838683E-2</v>
      </c>
    </row>
    <row r="9116" spans="1:2">
      <c r="A9116">
        <v>153.7240295871743</v>
      </c>
      <c r="B9116">
        <f t="shared" si="142"/>
        <v>2.9210593584661478E-18</v>
      </c>
    </row>
    <row r="9117" spans="1:2">
      <c r="A9117">
        <v>117.83121681190096</v>
      </c>
      <c r="B9117">
        <f t="shared" si="142"/>
        <v>7.4496434656846631E-95</v>
      </c>
    </row>
    <row r="9118" spans="1:2">
      <c r="A9118">
        <v>280.0159954855917</v>
      </c>
      <c r="B9118">
        <f t="shared" si="142"/>
        <v>5.914041201865012E-243</v>
      </c>
    </row>
    <row r="9119" spans="1:2">
      <c r="A9119">
        <v>228.55420002058963</v>
      </c>
      <c r="B9119">
        <f t="shared" si="142"/>
        <v>1.7499512407996563E-58</v>
      </c>
    </row>
    <row r="9120" spans="1:2">
      <c r="A9120">
        <v>180.04487674232223</v>
      </c>
      <c r="B9120">
        <f t="shared" si="142"/>
        <v>0.1329658824728609</v>
      </c>
    </row>
    <row r="9121" spans="1:2">
      <c r="A9121">
        <v>189.75216835286119</v>
      </c>
      <c r="B9121">
        <f t="shared" si="142"/>
        <v>6.7476226305292577E-4</v>
      </c>
    </row>
    <row r="9122" spans="1:2">
      <c r="A9122">
        <v>139.45276168640703</v>
      </c>
      <c r="B9122">
        <f t="shared" si="142"/>
        <v>2.8597711661951612E-41</v>
      </c>
    </row>
    <row r="9123" spans="1:2">
      <c r="A9123">
        <v>227.44851594296051</v>
      </c>
      <c r="B9123">
        <f t="shared" si="142"/>
        <v>6.3697888388481706E-56</v>
      </c>
    </row>
    <row r="9124" spans="1:2">
      <c r="A9124">
        <v>190.11802396533312</v>
      </c>
      <c r="B9124">
        <f t="shared" si="142"/>
        <v>4.5056059381489767E-4</v>
      </c>
    </row>
    <row r="9125" spans="1:2">
      <c r="A9125">
        <v>191.29061729443492</v>
      </c>
      <c r="B9125">
        <f t="shared" si="142"/>
        <v>1.1170332406088404E-4</v>
      </c>
    </row>
    <row r="9126" spans="1:2">
      <c r="A9126">
        <v>125.61588209762704</v>
      </c>
      <c r="B9126">
        <f t="shared" si="142"/>
        <v>5.8023123618748366E-73</v>
      </c>
    </row>
    <row r="9127" spans="1:2">
      <c r="A9127">
        <v>78.810019658412784</v>
      </c>
      <c r="B9127">
        <f t="shared" si="142"/>
        <v>1.1821363488838896E-248</v>
      </c>
    </row>
    <row r="9128" spans="1:2">
      <c r="A9128">
        <v>161.38484897935996</v>
      </c>
      <c r="B9128">
        <f t="shared" si="142"/>
        <v>5.7948827624544004E-10</v>
      </c>
    </row>
    <row r="9129" spans="1:2">
      <c r="A9129">
        <v>108.13807239144808</v>
      </c>
      <c r="B9129">
        <f t="shared" si="142"/>
        <v>3.3591599124883219E-126</v>
      </c>
    </row>
    <row r="9130" spans="1:2">
      <c r="A9130">
        <v>152.26524556026561</v>
      </c>
      <c r="B9130">
        <f t="shared" si="142"/>
        <v>3.6689124006261776E-20</v>
      </c>
    </row>
    <row r="9131" spans="1:2">
      <c r="A9131">
        <v>162.0297637143085</v>
      </c>
      <c r="B9131">
        <f t="shared" si="142"/>
        <v>2.1494096611082248E-9</v>
      </c>
    </row>
    <row r="9132" spans="1:2">
      <c r="A9132">
        <v>280.93996934301686</v>
      </c>
      <c r="B9132">
        <f t="shared" si="142"/>
        <v>1.9585846475906013E-247</v>
      </c>
    </row>
    <row r="9133" spans="1:2">
      <c r="A9133">
        <v>155.35478314603097</v>
      </c>
      <c r="B9133">
        <f t="shared" si="142"/>
        <v>2.9449868295889222E-16</v>
      </c>
    </row>
    <row r="9134" spans="1:2">
      <c r="A9134">
        <v>158.08287162115448</v>
      </c>
      <c r="B9134">
        <f t="shared" si="142"/>
        <v>3.4190407623724396E-13</v>
      </c>
    </row>
    <row r="9135" spans="1:2">
      <c r="A9135">
        <v>264.79640200675931</v>
      </c>
      <c r="B9135">
        <f t="shared" si="142"/>
        <v>4.3341200509452439E-175</v>
      </c>
    </row>
    <row r="9136" spans="1:2">
      <c r="A9136">
        <v>142.93929029889114</v>
      </c>
      <c r="B9136">
        <f t="shared" si="142"/>
        <v>9.6560319369294394E-35</v>
      </c>
    </row>
    <row r="9137" spans="1:2">
      <c r="A9137">
        <v>296.24815670074895</v>
      </c>
      <c r="B9137">
        <f t="shared" si="142"/>
        <v>0</v>
      </c>
    </row>
    <row r="9138" spans="1:2">
      <c r="A9138">
        <v>166.25652665396046</v>
      </c>
      <c r="B9138">
        <f t="shared" si="142"/>
        <v>3.6856851000194693E-6</v>
      </c>
    </row>
    <row r="9139" spans="1:2">
      <c r="A9139">
        <v>145.9102002169675</v>
      </c>
      <c r="B9139">
        <f t="shared" si="142"/>
        <v>1.215922475590621E-29</v>
      </c>
    </row>
    <row r="9140" spans="1:2">
      <c r="A9140">
        <v>207.71666459011612</v>
      </c>
      <c r="B9140">
        <f t="shared" si="142"/>
        <v>3.8791788025115747E-20</v>
      </c>
    </row>
    <row r="9141" spans="1:2">
      <c r="A9141">
        <v>54.000022828113288</v>
      </c>
      <c r="B9141">
        <f t="shared" si="142"/>
        <v>0</v>
      </c>
    </row>
    <row r="9142" spans="1:2">
      <c r="A9142">
        <v>161.65567490104877</v>
      </c>
      <c r="B9142">
        <f t="shared" si="142"/>
        <v>1.0105332512632047E-9</v>
      </c>
    </row>
    <row r="9143" spans="1:2">
      <c r="A9143">
        <v>153.89321606533485</v>
      </c>
      <c r="B9143">
        <f t="shared" si="142"/>
        <v>4.7793515806887255E-18</v>
      </c>
    </row>
    <row r="9144" spans="1:2">
      <c r="A9144">
        <v>202.53067577839829</v>
      </c>
      <c r="B9144">
        <f t="shared" si="142"/>
        <v>7.5149829625946095E-14</v>
      </c>
    </row>
    <row r="9145" spans="1:2">
      <c r="A9145">
        <v>230.34590685681906</v>
      </c>
      <c r="B9145">
        <f t="shared" si="142"/>
        <v>9.2819261007724035E-63</v>
      </c>
    </row>
    <row r="9146" spans="1:2">
      <c r="A9146">
        <v>171.0532358171622</v>
      </c>
      <c r="B9146">
        <f t="shared" si="142"/>
        <v>1.5578128634647827E-3</v>
      </c>
    </row>
    <row r="9147" spans="1:2">
      <c r="A9147">
        <v>134.71612010078388</v>
      </c>
      <c r="B9147">
        <f t="shared" si="142"/>
        <v>4.4389254211996467E-51</v>
      </c>
    </row>
    <row r="9148" spans="1:2">
      <c r="A9148">
        <v>162.06298641889589</v>
      </c>
      <c r="B9148">
        <f t="shared" si="142"/>
        <v>2.2966865365145609E-9</v>
      </c>
    </row>
    <row r="9149" spans="1:2">
      <c r="A9149">
        <v>235.04996352101443</v>
      </c>
      <c r="B9149">
        <f t="shared" si="142"/>
        <v>1.0128004223376192E-74</v>
      </c>
    </row>
    <row r="9150" spans="1:2">
      <c r="A9150">
        <v>209.23041392932646</v>
      </c>
      <c r="B9150">
        <f t="shared" si="142"/>
        <v>3.2274896657182199E-22</v>
      </c>
    </row>
    <row r="9151" spans="1:2">
      <c r="A9151">
        <v>159.95957755847485</v>
      </c>
      <c r="B9151">
        <f t="shared" si="142"/>
        <v>2.7148713155762276E-11</v>
      </c>
    </row>
    <row r="9152" spans="1:2">
      <c r="A9152">
        <v>194.15658289261046</v>
      </c>
      <c r="B9152">
        <f t="shared" si="142"/>
        <v>1.942809917747926E-6</v>
      </c>
    </row>
    <row r="9153" spans="1:2">
      <c r="A9153">
        <v>191.67073605756741</v>
      </c>
      <c r="B9153">
        <f t="shared" si="142"/>
        <v>6.8782908057592992E-5</v>
      </c>
    </row>
    <row r="9154" spans="1:2">
      <c r="A9154">
        <v>129.32279378190287</v>
      </c>
      <c r="B9154">
        <f t="shared" ref="B9154:B9217" si="143">_xlfn.NORM.DIST(A9154,180,3,FALSE)</f>
        <v>1.4458337486978807E-63</v>
      </c>
    </row>
    <row r="9155" spans="1:2">
      <c r="A9155">
        <v>271.47317996394122</v>
      </c>
      <c r="B9155">
        <f t="shared" si="143"/>
        <v>1.741685740504457E-203</v>
      </c>
    </row>
    <row r="9156" spans="1:2">
      <c r="A9156">
        <v>161.61404505481187</v>
      </c>
      <c r="B9156">
        <f t="shared" si="143"/>
        <v>9.2823485786418848E-10</v>
      </c>
    </row>
    <row r="9157" spans="1:2">
      <c r="A9157">
        <v>141.52277390137897</v>
      </c>
      <c r="B9157">
        <f t="shared" si="143"/>
        <v>2.5301238952516429E-37</v>
      </c>
    </row>
    <row r="9158" spans="1:2">
      <c r="A9158">
        <v>187.33056367607787</v>
      </c>
      <c r="B9158">
        <f t="shared" si="143"/>
        <v>6.7181073311763113E-3</v>
      </c>
    </row>
    <row r="9159" spans="1:2">
      <c r="A9159">
        <v>41.752730794250965</v>
      </c>
      <c r="B9159">
        <f t="shared" si="143"/>
        <v>0</v>
      </c>
    </row>
    <row r="9160" spans="1:2">
      <c r="A9160">
        <v>125.69856198722846</v>
      </c>
      <c r="B9160">
        <f t="shared" si="143"/>
        <v>9.559016463865601E-73</v>
      </c>
    </row>
    <row r="9161" spans="1:2">
      <c r="A9161">
        <v>163.63599161166348</v>
      </c>
      <c r="B9161">
        <f t="shared" si="143"/>
        <v>4.6016753697131202E-8</v>
      </c>
    </row>
    <row r="9162" spans="1:2">
      <c r="A9162">
        <v>273.72397471452132</v>
      </c>
      <c r="B9162">
        <f t="shared" si="143"/>
        <v>1.5263558254712314E-213</v>
      </c>
    </row>
    <row r="9163" spans="1:2">
      <c r="A9163">
        <v>120.34686551458435</v>
      </c>
      <c r="B9163">
        <f t="shared" si="143"/>
        <v>1.8461545013256901E-87</v>
      </c>
    </row>
    <row r="9164" spans="1:2">
      <c r="A9164">
        <v>26.560967853292823</v>
      </c>
      <c r="B9164">
        <f t="shared" si="143"/>
        <v>0</v>
      </c>
    </row>
    <row r="9165" spans="1:2">
      <c r="A9165">
        <v>168.6734349274775</v>
      </c>
      <c r="B9165">
        <f t="shared" si="143"/>
        <v>1.0677007782430441E-4</v>
      </c>
    </row>
    <row r="9166" spans="1:2">
      <c r="A9166">
        <v>151.22357171974727</v>
      </c>
      <c r="B9166">
        <f t="shared" si="143"/>
        <v>1.3939406917829883E-21</v>
      </c>
    </row>
    <row r="9167" spans="1:2">
      <c r="A9167">
        <v>100.90166870184476</v>
      </c>
      <c r="B9167">
        <f t="shared" si="143"/>
        <v>1.4762330963571508E-152</v>
      </c>
    </row>
    <row r="9168" spans="1:2">
      <c r="A9168">
        <v>245.05608553197817</v>
      </c>
      <c r="B9168">
        <f t="shared" si="143"/>
        <v>1.0214820920266298E-103</v>
      </c>
    </row>
    <row r="9169" spans="1:2">
      <c r="A9169">
        <v>159.96381011944322</v>
      </c>
      <c r="B9169">
        <f t="shared" si="143"/>
        <v>2.7405763925498049E-11</v>
      </c>
    </row>
    <row r="9170" spans="1:2">
      <c r="A9170">
        <v>148.89195244875737</v>
      </c>
      <c r="B9170">
        <f t="shared" si="143"/>
        <v>5.961816733795793E-25</v>
      </c>
    </row>
    <row r="9171" spans="1:2">
      <c r="A9171">
        <v>208.97332933571306</v>
      </c>
      <c r="B9171">
        <f t="shared" si="143"/>
        <v>7.4112438847047385E-22</v>
      </c>
    </row>
    <row r="9172" spans="1:2">
      <c r="A9172">
        <v>132.15315948371426</v>
      </c>
      <c r="B9172">
        <f t="shared" si="143"/>
        <v>7.7318398303016525E-57</v>
      </c>
    </row>
    <row r="9173" spans="1:2">
      <c r="A9173">
        <v>194.51780008210335</v>
      </c>
      <c r="B9173">
        <f t="shared" si="143"/>
        <v>1.0927622534401386E-6</v>
      </c>
    </row>
    <row r="9174" spans="1:2">
      <c r="A9174">
        <v>220.3868648390926</v>
      </c>
      <c r="B9174">
        <f t="shared" si="143"/>
        <v>5.8816370206899161E-41</v>
      </c>
    </row>
    <row r="9175" spans="1:2">
      <c r="A9175">
        <v>180.30625187719124</v>
      </c>
      <c r="B9175">
        <f t="shared" si="143"/>
        <v>0.13228965701030976</v>
      </c>
    </row>
    <row r="9176" spans="1:2">
      <c r="A9176">
        <v>88.933145889022853</v>
      </c>
      <c r="B9176">
        <f t="shared" si="143"/>
        <v>1.0728081673180448E-201</v>
      </c>
    </row>
    <row r="9177" spans="1:2">
      <c r="A9177">
        <v>204.63646183059609</v>
      </c>
      <c r="B9177">
        <f t="shared" si="143"/>
        <v>3.0164313784188254E-16</v>
      </c>
    </row>
    <row r="9178" spans="1:2">
      <c r="A9178">
        <v>188.29379018796317</v>
      </c>
      <c r="B9178">
        <f t="shared" si="143"/>
        <v>2.9116121150793944E-3</v>
      </c>
    </row>
    <row r="9179" spans="1:2">
      <c r="A9179">
        <v>138.85057842315291</v>
      </c>
      <c r="B9179">
        <f t="shared" si="143"/>
        <v>1.8592915391950492E-42</v>
      </c>
    </row>
    <row r="9180" spans="1:2">
      <c r="A9180">
        <v>201.02191274389043</v>
      </c>
      <c r="B9180">
        <f t="shared" si="143"/>
        <v>2.8930574448412582E-12</v>
      </c>
    </row>
    <row r="9181" spans="1:2">
      <c r="A9181">
        <v>264.19619007327128</v>
      </c>
      <c r="B9181">
        <f t="shared" si="143"/>
        <v>1.2139013863312718E-172</v>
      </c>
    </row>
    <row r="9182" spans="1:2">
      <c r="A9182">
        <v>147.36475168290781</v>
      </c>
      <c r="B9182">
        <f t="shared" si="143"/>
        <v>2.6705333382507474E-27</v>
      </c>
    </row>
    <row r="9183" spans="1:2">
      <c r="A9183">
        <v>273.47164450446144</v>
      </c>
      <c r="B9183">
        <f t="shared" si="143"/>
        <v>2.1053269195733942E-212</v>
      </c>
    </row>
    <row r="9184" spans="1:2">
      <c r="A9184">
        <v>240.98807261878392</v>
      </c>
      <c r="B9184">
        <f t="shared" si="143"/>
        <v>2.4020046372837933E-91</v>
      </c>
    </row>
    <row r="9185" spans="1:2">
      <c r="A9185">
        <v>206.09791295071773</v>
      </c>
      <c r="B9185">
        <f t="shared" si="143"/>
        <v>4.9039110143790621E-18</v>
      </c>
    </row>
    <row r="9186" spans="1:2">
      <c r="A9186">
        <v>105.562819953484</v>
      </c>
      <c r="B9186">
        <f t="shared" si="143"/>
        <v>2.7291900592279351E-135</v>
      </c>
    </row>
    <row r="9187" spans="1:2">
      <c r="A9187">
        <v>179.86148509378836</v>
      </c>
      <c r="B9187">
        <f t="shared" si="143"/>
        <v>0.13283909013451545</v>
      </c>
    </row>
    <row r="9188" spans="1:2">
      <c r="A9188">
        <v>108.21170735624037</v>
      </c>
      <c r="B9188">
        <f t="shared" si="143"/>
        <v>6.0456544730068317E-126</v>
      </c>
    </row>
    <row r="9189" spans="1:2">
      <c r="A9189">
        <v>201.42609332622669</v>
      </c>
      <c r="B9189">
        <f t="shared" si="143"/>
        <v>1.1153476108494971E-12</v>
      </c>
    </row>
    <row r="9190" spans="1:2">
      <c r="A9190">
        <v>208.88172048187698</v>
      </c>
      <c r="B9190">
        <f t="shared" si="143"/>
        <v>9.9487276519142025E-22</v>
      </c>
    </row>
    <row r="9191" spans="1:2">
      <c r="A9191">
        <v>156.96501168320538</v>
      </c>
      <c r="B9191">
        <f t="shared" si="143"/>
        <v>2.0964993836999444E-14</v>
      </c>
    </row>
    <row r="9192" spans="1:2">
      <c r="A9192">
        <v>134.22212805351592</v>
      </c>
      <c r="B9192">
        <f t="shared" si="143"/>
        <v>3.6469764743211797E-52</v>
      </c>
    </row>
    <row r="9193" spans="1:2">
      <c r="A9193">
        <v>97.810855549760163</v>
      </c>
      <c r="B9193">
        <f t="shared" si="143"/>
        <v>1.3847854761772747E-164</v>
      </c>
    </row>
    <row r="9194" spans="1:2">
      <c r="A9194">
        <v>87.856335994438268</v>
      </c>
      <c r="B9194">
        <f t="shared" si="143"/>
        <v>1.864595411692253E-206</v>
      </c>
    </row>
    <row r="9195" spans="1:2">
      <c r="A9195">
        <v>95.528287601773627</v>
      </c>
      <c r="B9195">
        <f t="shared" si="143"/>
        <v>9.1819949754493087E-174</v>
      </c>
    </row>
    <row r="9196" spans="1:2">
      <c r="A9196">
        <v>174.76095922545937</v>
      </c>
      <c r="B9196">
        <f t="shared" si="143"/>
        <v>2.8943355641237841E-2</v>
      </c>
    </row>
    <row r="9197" spans="1:2">
      <c r="A9197">
        <v>166.26458591388655</v>
      </c>
      <c r="B9197">
        <f t="shared" si="143"/>
        <v>3.731311310286242E-6</v>
      </c>
    </row>
    <row r="9198" spans="1:2">
      <c r="A9198">
        <v>91.697414063382894</v>
      </c>
      <c r="B9198">
        <f t="shared" si="143"/>
        <v>9.8521529850291172E-190</v>
      </c>
    </row>
    <row r="9199" spans="1:2">
      <c r="A9199">
        <v>166.4708217955922</v>
      </c>
      <c r="B9199">
        <f t="shared" si="143"/>
        <v>5.0995134401103139E-6</v>
      </c>
    </row>
    <row r="9200" spans="1:2">
      <c r="A9200">
        <v>285.93787010293454</v>
      </c>
      <c r="B9200">
        <f t="shared" si="143"/>
        <v>2.21424152880876E-272</v>
      </c>
    </row>
    <row r="9201" spans="1:2">
      <c r="A9201">
        <v>130.90901848016074</v>
      </c>
      <c r="B9201">
        <f t="shared" si="143"/>
        <v>9.5149302474788158E-60</v>
      </c>
    </row>
    <row r="9202" spans="1:2">
      <c r="A9202">
        <v>195.99890651959868</v>
      </c>
      <c r="B9202">
        <f t="shared" si="143"/>
        <v>8.8715683747417624E-8</v>
      </c>
    </row>
    <row r="9203" spans="1:2">
      <c r="A9203">
        <v>131.16888612756156</v>
      </c>
      <c r="B9203">
        <f t="shared" si="143"/>
        <v>3.9117597244740132E-59</v>
      </c>
    </row>
    <row r="9204" spans="1:2">
      <c r="A9204">
        <v>169.75065068407275</v>
      </c>
      <c r="B9204">
        <f t="shared" si="143"/>
        <v>3.8834542487919634E-4</v>
      </c>
    </row>
    <row r="9205" spans="1:2">
      <c r="A9205">
        <v>196.27784968150081</v>
      </c>
      <c r="B9205">
        <f t="shared" si="143"/>
        <v>5.3798677758016664E-8</v>
      </c>
    </row>
    <row r="9206" spans="1:2">
      <c r="A9206">
        <v>215.38873215802596</v>
      </c>
      <c r="B9206">
        <f t="shared" si="143"/>
        <v>8.08075475786817E-32</v>
      </c>
    </row>
    <row r="9207" spans="1:2">
      <c r="A9207">
        <v>216.90851144710905</v>
      </c>
      <c r="B9207">
        <f t="shared" si="143"/>
        <v>1.8047848392902019E-34</v>
      </c>
    </row>
    <row r="9208" spans="1:2">
      <c r="A9208">
        <v>119.27434616125538</v>
      </c>
      <c r="B9208">
        <f t="shared" si="143"/>
        <v>1.4164605737202112E-90</v>
      </c>
    </row>
    <row r="9209" spans="1:2">
      <c r="A9209">
        <v>202.15276026618085</v>
      </c>
      <c r="B9209">
        <f t="shared" si="143"/>
        <v>1.920251345229029E-13</v>
      </c>
    </row>
    <row r="9210" spans="1:2">
      <c r="A9210">
        <v>175.75230617665511</v>
      </c>
      <c r="B9210">
        <f t="shared" si="143"/>
        <v>4.880442413639547E-2</v>
      </c>
    </row>
    <row r="9211" spans="1:2">
      <c r="A9211">
        <v>167.98857177462196</v>
      </c>
      <c r="B9211">
        <f t="shared" si="143"/>
        <v>4.3935157178178335E-5</v>
      </c>
    </row>
    <row r="9212" spans="1:2">
      <c r="A9212">
        <v>329.58357496652752</v>
      </c>
      <c r="B9212">
        <f t="shared" si="143"/>
        <v>0</v>
      </c>
    </row>
    <row r="9213" spans="1:2">
      <c r="A9213">
        <v>141.46050307288533</v>
      </c>
      <c r="B9213">
        <f t="shared" si="143"/>
        <v>1.9383355725186231E-37</v>
      </c>
    </row>
    <row r="9214" spans="1:2">
      <c r="A9214">
        <v>158.27525021421025</v>
      </c>
      <c r="B9214">
        <f t="shared" si="143"/>
        <v>5.4509576962390001E-13</v>
      </c>
    </row>
    <row r="9215" spans="1:2">
      <c r="A9215">
        <v>215.55270041033509</v>
      </c>
      <c r="B9215">
        <f t="shared" si="143"/>
        <v>4.2344571073171451E-32</v>
      </c>
    </row>
    <row r="9216" spans="1:2">
      <c r="A9216">
        <v>162.53123521863017</v>
      </c>
      <c r="B9216">
        <f t="shared" si="143"/>
        <v>5.7690479757012004E-9</v>
      </c>
    </row>
    <row r="9217" spans="1:2">
      <c r="A9217">
        <v>72.20490533625707</v>
      </c>
      <c r="B9217">
        <f t="shared" si="143"/>
        <v>5.8589878746942665E-282</v>
      </c>
    </row>
    <row r="9218" spans="1:2">
      <c r="A9218">
        <v>226.81467544287443</v>
      </c>
      <c r="B9218">
        <f t="shared" ref="B9218:B9281" si="144">_xlfn.NORM.DIST(A9218,180,3,FALSE)</f>
        <v>1.760714921440827E-54</v>
      </c>
    </row>
    <row r="9219" spans="1:2">
      <c r="A9219">
        <v>103.17310443468159</v>
      </c>
      <c r="B9219">
        <f t="shared" si="144"/>
        <v>5.1818055531277537E-144</v>
      </c>
    </row>
    <row r="9220" spans="1:2">
      <c r="A9220">
        <v>108.96046478563221</v>
      </c>
      <c r="B9220">
        <f t="shared" si="144"/>
        <v>2.2999429362862742E-123</v>
      </c>
    </row>
    <row r="9221" spans="1:2">
      <c r="A9221">
        <v>121.06767644552747</v>
      </c>
      <c r="B9221">
        <f t="shared" si="144"/>
        <v>2.1312218252089308E-85</v>
      </c>
    </row>
    <row r="9222" spans="1:2">
      <c r="A9222">
        <v>135.82226802071091</v>
      </c>
      <c r="B9222">
        <f t="shared" si="144"/>
        <v>1.0836243064515242E-48</v>
      </c>
    </row>
    <row r="9223" spans="1:2">
      <c r="A9223">
        <v>180.73153728408215</v>
      </c>
      <c r="B9223">
        <f t="shared" si="144"/>
        <v>0.12908538433066138</v>
      </c>
    </row>
    <row r="9224" spans="1:2">
      <c r="A9224">
        <v>134.55968928581569</v>
      </c>
      <c r="B9224">
        <f t="shared" si="144"/>
        <v>2.0177128117763084E-51</v>
      </c>
    </row>
    <row r="9225" spans="1:2">
      <c r="A9225">
        <v>145.86143879540032</v>
      </c>
      <c r="B9225">
        <f t="shared" si="144"/>
        <v>1.0107317672050953E-29</v>
      </c>
    </row>
    <row r="9226" spans="1:2">
      <c r="A9226">
        <v>159.88373934276751</v>
      </c>
      <c r="B9226">
        <f t="shared" si="144"/>
        <v>2.2922985409872302E-11</v>
      </c>
    </row>
    <row r="9227" spans="1:2">
      <c r="A9227">
        <v>233.27414328348823</v>
      </c>
      <c r="B9227">
        <f t="shared" si="144"/>
        <v>4.433882201924892E-70</v>
      </c>
    </row>
    <row r="9228" spans="1:2">
      <c r="A9228">
        <v>177.50012193544535</v>
      </c>
      <c r="B9228">
        <f t="shared" si="144"/>
        <v>9.397380798805513E-2</v>
      </c>
    </row>
    <row r="9229" spans="1:2">
      <c r="A9229">
        <v>119.13936805256526</v>
      </c>
      <c r="B9229">
        <f t="shared" si="144"/>
        <v>5.6916320068068462E-91</v>
      </c>
    </row>
    <row r="9230" spans="1:2">
      <c r="A9230">
        <v>150.25773609493626</v>
      </c>
      <c r="B9230">
        <f t="shared" si="144"/>
        <v>6.0335538270378131E-23</v>
      </c>
    </row>
    <row r="9231" spans="1:2">
      <c r="A9231">
        <v>130.69159240301815</v>
      </c>
      <c r="B9231">
        <f t="shared" si="144"/>
        <v>2.8987327552562864E-60</v>
      </c>
    </row>
    <row r="9232" spans="1:2">
      <c r="A9232">
        <v>114.51033788005589</v>
      </c>
      <c r="B9232">
        <f t="shared" si="144"/>
        <v>4.4012675399514508E-105</v>
      </c>
    </row>
    <row r="9233" spans="1:2">
      <c r="A9233">
        <v>231.24923973198747</v>
      </c>
      <c r="B9233">
        <f t="shared" si="144"/>
        <v>5.6670607988065268E-65</v>
      </c>
    </row>
    <row r="9234" spans="1:2">
      <c r="A9234">
        <v>183.16410023515346</v>
      </c>
      <c r="B9234">
        <f t="shared" si="144"/>
        <v>7.6249307191813165E-2</v>
      </c>
    </row>
    <row r="9235" spans="1:2">
      <c r="A9235">
        <v>198.41511902966886</v>
      </c>
      <c r="B9235">
        <f t="shared" si="144"/>
        <v>8.7450559273085295E-10</v>
      </c>
    </row>
    <row r="9236" spans="1:2">
      <c r="A9236">
        <v>194.98970163993363</v>
      </c>
      <c r="B9236">
        <f t="shared" si="144"/>
        <v>5.041496035699363E-7</v>
      </c>
    </row>
    <row r="9237" spans="1:2">
      <c r="A9237">
        <v>220.3601939069631</v>
      </c>
      <c r="B9237">
        <f t="shared" si="144"/>
        <v>6.6291695165864312E-41</v>
      </c>
    </row>
    <row r="9238" spans="1:2">
      <c r="A9238">
        <v>153.55461118786479</v>
      </c>
      <c r="B9238">
        <f t="shared" si="144"/>
        <v>1.7784209857707664E-18</v>
      </c>
    </row>
    <row r="9239" spans="1:2">
      <c r="A9239">
        <v>145.41104792413535</v>
      </c>
      <c r="B9239">
        <f t="shared" si="144"/>
        <v>1.8104572337379964E-30</v>
      </c>
    </row>
    <row r="9240" spans="1:2">
      <c r="A9240">
        <v>205.80041609689943</v>
      </c>
      <c r="B9240">
        <f t="shared" si="144"/>
        <v>1.156274198774818E-17</v>
      </c>
    </row>
    <row r="9241" spans="1:2">
      <c r="A9241">
        <v>204.63211330905324</v>
      </c>
      <c r="B9241">
        <f t="shared" si="144"/>
        <v>3.0525490494035663E-16</v>
      </c>
    </row>
    <row r="9242" spans="1:2">
      <c r="A9242">
        <v>205.00979690012173</v>
      </c>
      <c r="B9242">
        <f t="shared" si="144"/>
        <v>1.0772047593219549E-16</v>
      </c>
    </row>
    <row r="9243" spans="1:2">
      <c r="A9243">
        <v>163.79607518472767</v>
      </c>
      <c r="B9243">
        <f t="shared" si="144"/>
        <v>6.1476162115553207E-8</v>
      </c>
    </row>
    <row r="9244" spans="1:2">
      <c r="A9244">
        <v>230.09241704101441</v>
      </c>
      <c r="B9244">
        <f t="shared" si="144"/>
        <v>3.818789754636353E-62</v>
      </c>
    </row>
    <row r="9245" spans="1:2">
      <c r="A9245">
        <v>187.06657942828315</v>
      </c>
      <c r="B9245">
        <f t="shared" si="144"/>
        <v>8.2974809382295074E-3</v>
      </c>
    </row>
    <row r="9246" spans="1:2">
      <c r="A9246">
        <v>189.20042793950415</v>
      </c>
      <c r="B9246">
        <f t="shared" si="144"/>
        <v>1.2062842601229722E-3</v>
      </c>
    </row>
    <row r="9247" spans="1:2">
      <c r="A9247">
        <v>104.62214777333429</v>
      </c>
      <c r="B9247">
        <f t="shared" si="144"/>
        <v>1.085989617360849E-138</v>
      </c>
    </row>
    <row r="9248" spans="1:2">
      <c r="A9248">
        <v>145.99305404743063</v>
      </c>
      <c r="B9248">
        <f t="shared" si="144"/>
        <v>1.6635463967370559E-29</v>
      </c>
    </row>
    <row r="9249" spans="1:2">
      <c r="A9249">
        <v>139.41530642085127</v>
      </c>
      <c r="B9249">
        <f t="shared" si="144"/>
        <v>2.4155291783798906E-41</v>
      </c>
    </row>
    <row r="9250" spans="1:2">
      <c r="A9250">
        <v>204.29942242088146</v>
      </c>
      <c r="B9250">
        <f t="shared" si="144"/>
        <v>7.5411154679091528E-16</v>
      </c>
    </row>
    <row r="9251" spans="1:2">
      <c r="A9251">
        <v>109.02215581125347</v>
      </c>
      <c r="B9251">
        <f t="shared" si="144"/>
        <v>3.7419898782764192E-123</v>
      </c>
    </row>
    <row r="9252" spans="1:2">
      <c r="A9252">
        <v>162.28278968781524</v>
      </c>
      <c r="B9252">
        <f t="shared" si="144"/>
        <v>3.5496592483772628E-9</v>
      </c>
    </row>
    <row r="9253" spans="1:2">
      <c r="A9253">
        <v>235.99562200586661</v>
      </c>
      <c r="B9253">
        <f t="shared" si="144"/>
        <v>2.9639383392872455E-77</v>
      </c>
    </row>
    <row r="9254" spans="1:2">
      <c r="A9254">
        <v>177.21103222327656</v>
      </c>
      <c r="B9254">
        <f t="shared" si="144"/>
        <v>8.6321127880164605E-2</v>
      </c>
    </row>
    <row r="9255" spans="1:2">
      <c r="A9255">
        <v>158.87180938960228</v>
      </c>
      <c r="B9255">
        <f t="shared" si="144"/>
        <v>2.2556674923949115E-12</v>
      </c>
    </row>
    <row r="9256" spans="1:2">
      <c r="A9256">
        <v>62.065312704071403</v>
      </c>
      <c r="B9256">
        <f t="shared" si="144"/>
        <v>0</v>
      </c>
    </row>
    <row r="9257" spans="1:2">
      <c r="A9257">
        <v>197.42330823617522</v>
      </c>
      <c r="B9257">
        <f t="shared" si="144"/>
        <v>6.3004574586975886E-9</v>
      </c>
    </row>
    <row r="9258" spans="1:2">
      <c r="A9258">
        <v>128.16562320920639</v>
      </c>
      <c r="B9258">
        <f t="shared" si="144"/>
        <v>1.9862595443530176E-66</v>
      </c>
    </row>
    <row r="9259" spans="1:2">
      <c r="A9259">
        <v>72.745281613315456</v>
      </c>
      <c r="B9259">
        <f t="shared" si="144"/>
        <v>3.7292660516473567E-279</v>
      </c>
    </row>
    <row r="9260" spans="1:2">
      <c r="A9260">
        <v>233.47649448594893</v>
      </c>
      <c r="B9260">
        <f t="shared" si="144"/>
        <v>1.3353765690628546E-70</v>
      </c>
    </row>
    <row r="9261" spans="1:2">
      <c r="A9261">
        <v>175.8501769015129</v>
      </c>
      <c r="B9261">
        <f t="shared" si="144"/>
        <v>5.1084466625577474E-2</v>
      </c>
    </row>
    <row r="9262" spans="1:2">
      <c r="A9262">
        <v>191.21866375797254</v>
      </c>
      <c r="B9262">
        <f t="shared" si="144"/>
        <v>1.2222034048365644E-4</v>
      </c>
    </row>
    <row r="9263" spans="1:2">
      <c r="A9263">
        <v>236.52614163409453</v>
      </c>
      <c r="B9263">
        <f t="shared" si="144"/>
        <v>1.0754238619050888E-78</v>
      </c>
    </row>
    <row r="9264" spans="1:2">
      <c r="A9264">
        <v>84.056539890007116</v>
      </c>
      <c r="B9264">
        <f t="shared" si="144"/>
        <v>1.0637915692247858E-223</v>
      </c>
    </row>
    <row r="9265" spans="1:2">
      <c r="A9265">
        <v>152.40080347182811</v>
      </c>
      <c r="B9265">
        <f t="shared" si="144"/>
        <v>5.5656566958809962E-20</v>
      </c>
    </row>
    <row r="9266" spans="1:2">
      <c r="A9266">
        <v>174.42745661326626</v>
      </c>
      <c r="B9266">
        <f t="shared" si="144"/>
        <v>2.3689323665242647E-2</v>
      </c>
    </row>
    <row r="9267" spans="1:2">
      <c r="A9267">
        <v>258.5955262472271</v>
      </c>
      <c r="B9267">
        <f t="shared" si="144"/>
        <v>1.2083826221314479E-150</v>
      </c>
    </row>
    <row r="9268" spans="1:2">
      <c r="A9268">
        <v>191.10276116378373</v>
      </c>
      <c r="B9268">
        <f t="shared" si="144"/>
        <v>1.4111199659808395E-4</v>
      </c>
    </row>
    <row r="9269" spans="1:2">
      <c r="A9269">
        <v>236.06693775916938</v>
      </c>
      <c r="B9269">
        <f t="shared" si="144"/>
        <v>1.9012823471729868E-77</v>
      </c>
    </row>
    <row r="9270" spans="1:2">
      <c r="A9270">
        <v>161.89687289595895</v>
      </c>
      <c r="B9270">
        <f t="shared" si="144"/>
        <v>1.6468592062519806E-9</v>
      </c>
    </row>
    <row r="9271" spans="1:2">
      <c r="A9271">
        <v>165.68524688380421</v>
      </c>
      <c r="B9271">
        <f t="shared" si="144"/>
        <v>1.5127830383706883E-6</v>
      </c>
    </row>
    <row r="9272" spans="1:2">
      <c r="A9272">
        <v>207.72570951492526</v>
      </c>
      <c r="B9272">
        <f t="shared" si="144"/>
        <v>3.7725981215388283E-20</v>
      </c>
    </row>
    <row r="9273" spans="1:2">
      <c r="A9273">
        <v>131.08237953900243</v>
      </c>
      <c r="B9273">
        <f t="shared" si="144"/>
        <v>2.4454143521837478E-59</v>
      </c>
    </row>
    <row r="9274" spans="1:2">
      <c r="A9274">
        <v>134.4027946285496</v>
      </c>
      <c r="B9274">
        <f t="shared" si="144"/>
        <v>9.1251380785459798E-52</v>
      </c>
    </row>
    <row r="9275" spans="1:2">
      <c r="A9275">
        <v>179.14751583673933</v>
      </c>
      <c r="B9275">
        <f t="shared" si="144"/>
        <v>0.12771875372936078</v>
      </c>
    </row>
    <row r="9276" spans="1:2">
      <c r="A9276">
        <v>151.98438904888462</v>
      </c>
      <c r="B9276">
        <f t="shared" si="144"/>
        <v>1.5372798754258216E-20</v>
      </c>
    </row>
    <row r="9277" spans="1:2">
      <c r="A9277">
        <v>231.71029897610424</v>
      </c>
      <c r="B9277">
        <f t="shared" si="144"/>
        <v>4.0552349960675912E-66</v>
      </c>
    </row>
    <row r="9278" spans="1:2">
      <c r="A9278">
        <v>181.27005819194892</v>
      </c>
      <c r="B9278">
        <f t="shared" si="144"/>
        <v>0.12158221368976879</v>
      </c>
    </row>
    <row r="9279" spans="1:2">
      <c r="A9279">
        <v>184.66671735921409</v>
      </c>
      <c r="B9279">
        <f t="shared" si="144"/>
        <v>3.9658354367843714E-2</v>
      </c>
    </row>
    <row r="9280" spans="1:2">
      <c r="A9280">
        <v>244.58354619098827</v>
      </c>
      <c r="B9280">
        <f t="shared" si="144"/>
        <v>3.0709691184497809E-102</v>
      </c>
    </row>
    <row r="9281" spans="1:2">
      <c r="A9281">
        <v>176.38231997778348</v>
      </c>
      <c r="B9281">
        <f t="shared" si="144"/>
        <v>6.4271421867816203E-2</v>
      </c>
    </row>
    <row r="9282" spans="1:2">
      <c r="A9282">
        <v>159.44019014539663</v>
      </c>
      <c r="B9282">
        <f t="shared" ref="B9282:B9345" si="145">_xlfn.NORM.DIST(A9282,180,3,FALSE)</f>
        <v>8.4133167653787546E-12</v>
      </c>
    </row>
    <row r="9283" spans="1:2">
      <c r="A9283">
        <v>213.67628437445092</v>
      </c>
      <c r="B9283">
        <f t="shared" si="145"/>
        <v>5.767845317326466E-29</v>
      </c>
    </row>
    <row r="9284" spans="1:2">
      <c r="A9284">
        <v>190.44851160258986</v>
      </c>
      <c r="B9284">
        <f t="shared" si="145"/>
        <v>3.0885819392729015E-4</v>
      </c>
    </row>
    <row r="9285" spans="1:2">
      <c r="A9285">
        <v>131.13177874372923</v>
      </c>
      <c r="B9285">
        <f t="shared" si="145"/>
        <v>3.1981677492213603E-59</v>
      </c>
    </row>
    <row r="9286" spans="1:2">
      <c r="A9286">
        <v>269.44224646256771</v>
      </c>
      <c r="B9286">
        <f t="shared" si="145"/>
        <v>1.2766122257499527E-194</v>
      </c>
    </row>
    <row r="9287" spans="1:2">
      <c r="A9287">
        <v>246.55394827248529</v>
      </c>
      <c r="B9287">
        <f t="shared" si="145"/>
        <v>1.7901585386408662E-108</v>
      </c>
    </row>
    <row r="9288" spans="1:2">
      <c r="A9288">
        <v>203.03498831679462</v>
      </c>
      <c r="B9288">
        <f t="shared" si="145"/>
        <v>2.0964993836999444E-14</v>
      </c>
    </row>
    <row r="9289" spans="1:2">
      <c r="A9289">
        <v>166.58394133599359</v>
      </c>
      <c r="B9289">
        <f t="shared" si="145"/>
        <v>6.0404607214377256E-6</v>
      </c>
    </row>
    <row r="9290" spans="1:2">
      <c r="A9290">
        <v>120.1142486021854</v>
      </c>
      <c r="B9290">
        <f t="shared" si="145"/>
        <v>3.9387741959023117E-88</v>
      </c>
    </row>
    <row r="9291" spans="1:2">
      <c r="A9291">
        <v>225.766159928462</v>
      </c>
      <c r="B9291">
        <f t="shared" si="145"/>
        <v>3.8708077370298146E-52</v>
      </c>
    </row>
    <row r="9292" spans="1:2">
      <c r="A9292">
        <v>74.95688168972265</v>
      </c>
      <c r="B9292">
        <f t="shared" si="145"/>
        <v>7.9415133793940615E-268</v>
      </c>
    </row>
    <row r="9293" spans="1:2">
      <c r="A9293">
        <v>162.63049747038167</v>
      </c>
      <c r="B9293">
        <f t="shared" si="145"/>
        <v>6.9910105678251644E-9</v>
      </c>
    </row>
    <row r="9294" spans="1:2">
      <c r="A9294">
        <v>174.30575599035365</v>
      </c>
      <c r="B9294">
        <f t="shared" si="145"/>
        <v>2.1951776650259117E-2</v>
      </c>
    </row>
    <row r="9295" spans="1:2">
      <c r="A9295">
        <v>148.1413396501739</v>
      </c>
      <c r="B9295">
        <f t="shared" si="145"/>
        <v>4.3154597158887307E-26</v>
      </c>
    </row>
    <row r="9296" spans="1:2">
      <c r="A9296">
        <v>207.36913074841141</v>
      </c>
      <c r="B9296">
        <f t="shared" si="145"/>
        <v>1.1236741846526972E-19</v>
      </c>
    </row>
    <row r="9297" spans="1:2">
      <c r="A9297">
        <v>282.04159480053931</v>
      </c>
      <c r="B9297">
        <f t="shared" si="145"/>
        <v>7.8850916839190612E-253</v>
      </c>
    </row>
    <row r="9298" spans="1:2">
      <c r="A9298">
        <v>154.04431269387715</v>
      </c>
      <c r="B9298">
        <f t="shared" si="145"/>
        <v>7.3988949333643209E-18</v>
      </c>
    </row>
    <row r="9299" spans="1:2">
      <c r="A9299">
        <v>199.69949835256557</v>
      </c>
      <c r="B9299">
        <f t="shared" si="145"/>
        <v>5.762824286310175E-11</v>
      </c>
    </row>
    <row r="9300" spans="1:2">
      <c r="A9300">
        <v>225.67292762658326</v>
      </c>
      <c r="B9300">
        <f t="shared" si="145"/>
        <v>6.2157013734146297E-52</v>
      </c>
    </row>
    <row r="9301" spans="1:2">
      <c r="A9301">
        <v>201.42609332622669</v>
      </c>
      <c r="B9301">
        <f t="shared" si="145"/>
        <v>1.1153476108494971E-12</v>
      </c>
    </row>
    <row r="9302" spans="1:2">
      <c r="A9302">
        <v>219.02919843312702</v>
      </c>
      <c r="B9302">
        <f t="shared" si="145"/>
        <v>2.3492797799021781E-38</v>
      </c>
    </row>
    <row r="9303" spans="1:2">
      <c r="A9303">
        <v>246.95818683510879</v>
      </c>
      <c r="B9303">
        <f t="shared" si="145"/>
        <v>8.9271676454833336E-110</v>
      </c>
    </row>
    <row r="9304" spans="1:2">
      <c r="A9304">
        <v>145.96383198266267</v>
      </c>
      <c r="B9304">
        <f t="shared" si="145"/>
        <v>1.4895696413537947E-29</v>
      </c>
    </row>
    <row r="9305" spans="1:2">
      <c r="A9305">
        <v>108.34796103124972</v>
      </c>
      <c r="B9305">
        <f t="shared" si="145"/>
        <v>1.7905942698566479E-125</v>
      </c>
    </row>
    <row r="9306" spans="1:2">
      <c r="A9306">
        <v>156.58419715662603</v>
      </c>
      <c r="B9306">
        <f t="shared" si="145"/>
        <v>7.8469451750796208E-15</v>
      </c>
    </row>
    <row r="9307" spans="1:2">
      <c r="A9307">
        <v>251.77774023148231</v>
      </c>
      <c r="B9307">
        <f t="shared" si="145"/>
        <v>6.5765127795952997E-126</v>
      </c>
    </row>
    <row r="9308" spans="1:2">
      <c r="A9308">
        <v>123.34386656191782</v>
      </c>
      <c r="B9308">
        <f t="shared" si="145"/>
        <v>4.7489519925603707E-79</v>
      </c>
    </row>
    <row r="9309" spans="1:2">
      <c r="A9309">
        <v>82.88672961469274</v>
      </c>
      <c r="B9309">
        <f t="shared" si="145"/>
        <v>3.7836812905787527E-229</v>
      </c>
    </row>
    <row r="9310" spans="1:2">
      <c r="A9310">
        <v>192.36470211551932</v>
      </c>
      <c r="B9310">
        <f t="shared" si="145"/>
        <v>2.7229499764952884E-5</v>
      </c>
    </row>
    <row r="9311" spans="1:2">
      <c r="A9311">
        <v>104.96933373331558</v>
      </c>
      <c r="B9311">
        <f t="shared" si="145"/>
        <v>1.9758574388471714E-137</v>
      </c>
    </row>
    <row r="9312" spans="1:2">
      <c r="A9312">
        <v>224.86874104259186</v>
      </c>
      <c r="B9312">
        <f t="shared" si="145"/>
        <v>3.5503331813575586E-50</v>
      </c>
    </row>
    <row r="9313" spans="1:2">
      <c r="A9313">
        <v>181.68374754139222</v>
      </c>
      <c r="B9313">
        <f t="shared" si="145"/>
        <v>0.11360234353952012</v>
      </c>
    </row>
    <row r="9314" spans="1:2">
      <c r="A9314">
        <v>243.02225301624276</v>
      </c>
      <c r="B9314">
        <f t="shared" si="145"/>
        <v>1.9687613209927391E-97</v>
      </c>
    </row>
    <row r="9315" spans="1:2">
      <c r="A9315">
        <v>88.311597209831234</v>
      </c>
      <c r="B9315">
        <f t="shared" si="145"/>
        <v>1.9491781141185464E-204</v>
      </c>
    </row>
    <row r="9316" spans="1:2">
      <c r="A9316">
        <v>92.744306129752658</v>
      </c>
      <c r="B9316">
        <f t="shared" si="145"/>
        <v>2.6787540594464305E-185</v>
      </c>
    </row>
    <row r="9317" spans="1:2">
      <c r="A9317">
        <v>161.29729874563054</v>
      </c>
      <c r="B9317">
        <f t="shared" si="145"/>
        <v>4.8329878271629809E-10</v>
      </c>
    </row>
    <row r="9318" spans="1:2">
      <c r="A9318">
        <v>257.82438842696138</v>
      </c>
      <c r="B9318">
        <f t="shared" si="145"/>
        <v>9.8286010158680903E-148</v>
      </c>
    </row>
    <row r="9319" spans="1:2">
      <c r="A9319">
        <v>187.50404069549404</v>
      </c>
      <c r="B9319">
        <f t="shared" si="145"/>
        <v>5.8231206010615566E-3</v>
      </c>
    </row>
    <row r="9320" spans="1:2">
      <c r="A9320">
        <v>160.64478859305382</v>
      </c>
      <c r="B9320">
        <f t="shared" si="145"/>
        <v>1.2163372323289858E-10</v>
      </c>
    </row>
    <row r="9321" spans="1:2">
      <c r="A9321">
        <v>148.29771248485486</v>
      </c>
      <c r="B9321">
        <f t="shared" si="145"/>
        <v>7.4960929616896305E-26</v>
      </c>
    </row>
    <row r="9322" spans="1:2">
      <c r="A9322">
        <v>154.64203147501394</v>
      </c>
      <c r="B9322">
        <f t="shared" si="145"/>
        <v>4.0661538500892269E-17</v>
      </c>
    </row>
    <row r="9323" spans="1:2">
      <c r="A9323">
        <v>152.42793824625551</v>
      </c>
      <c r="B9323">
        <f t="shared" si="145"/>
        <v>6.0483467055081252E-20</v>
      </c>
    </row>
    <row r="9324" spans="1:2">
      <c r="A9324">
        <v>108.71254107740242</v>
      </c>
      <c r="B9324">
        <f t="shared" si="145"/>
        <v>3.2385411030200083E-124</v>
      </c>
    </row>
    <row r="9325" spans="1:2">
      <c r="A9325">
        <v>216.71103058877634</v>
      </c>
      <c r="B9325">
        <f t="shared" si="145"/>
        <v>4.0476362479609587E-34</v>
      </c>
    </row>
    <row r="9326" spans="1:2">
      <c r="A9326">
        <v>150.89818634776748</v>
      </c>
      <c r="B9326">
        <f t="shared" si="145"/>
        <v>4.8961877839376227E-22</v>
      </c>
    </row>
    <row r="9327" spans="1:2">
      <c r="A9327">
        <v>169.78648250158585</v>
      </c>
      <c r="B9327">
        <f t="shared" si="145"/>
        <v>4.0449110789021536E-4</v>
      </c>
    </row>
    <row r="9328" spans="1:2">
      <c r="A9328">
        <v>138.95308757098974</v>
      </c>
      <c r="B9328">
        <f t="shared" si="145"/>
        <v>2.9692213687904874E-42</v>
      </c>
    </row>
    <row r="9329" spans="1:2">
      <c r="A9329">
        <v>239.26060794081423</v>
      </c>
      <c r="B9329">
        <f t="shared" si="145"/>
        <v>2.4686595565547004E-86</v>
      </c>
    </row>
    <row r="9330" spans="1:2">
      <c r="A9330">
        <v>162.3490611561283</v>
      </c>
      <c r="B9330">
        <f t="shared" si="145"/>
        <v>4.0433284777523354E-9</v>
      </c>
    </row>
    <row r="9331" spans="1:2">
      <c r="A9331">
        <v>126.55052432790399</v>
      </c>
      <c r="B9331">
        <f t="shared" si="145"/>
        <v>1.5678637782601247E-70</v>
      </c>
    </row>
    <row r="9332" spans="1:2">
      <c r="A9332">
        <v>172.33419430311187</v>
      </c>
      <c r="B9332">
        <f t="shared" si="145"/>
        <v>5.0809880253722137E-3</v>
      </c>
    </row>
    <row r="9333" spans="1:2">
      <c r="A9333">
        <v>68.931570239947177</v>
      </c>
      <c r="B9333">
        <f t="shared" si="145"/>
        <v>3.0378948636151003E-299</v>
      </c>
    </row>
    <row r="9334" spans="1:2">
      <c r="A9334">
        <v>153.56794665392954</v>
      </c>
      <c r="B9334">
        <f t="shared" si="145"/>
        <v>1.8494727987424283E-18</v>
      </c>
    </row>
    <row r="9335" spans="1:2">
      <c r="A9335">
        <v>222.16790330247022</v>
      </c>
      <c r="B9335">
        <f t="shared" si="145"/>
        <v>1.6670878961201262E-44</v>
      </c>
    </row>
    <row r="9336" spans="1:2">
      <c r="A9336">
        <v>190.62784463101707</v>
      </c>
      <c r="B9336">
        <f t="shared" si="145"/>
        <v>2.503599425784314E-4</v>
      </c>
    </row>
    <row r="9337" spans="1:2">
      <c r="A9337">
        <v>249.25142315594712</v>
      </c>
      <c r="B9337">
        <f t="shared" si="145"/>
        <v>2.595594702087714E-117</v>
      </c>
    </row>
    <row r="9338" spans="1:2">
      <c r="A9338">
        <v>237.47330760641489</v>
      </c>
      <c r="B9338">
        <f t="shared" si="145"/>
        <v>2.6692066927558746E-81</v>
      </c>
    </row>
    <row r="9339" spans="1:2">
      <c r="A9339">
        <v>192.52548145203036</v>
      </c>
      <c r="B9339">
        <f t="shared" si="145"/>
        <v>2.1801465721622281E-5</v>
      </c>
    </row>
    <row r="9340" spans="1:2">
      <c r="A9340">
        <v>221.24677047911973</v>
      </c>
      <c r="B9340">
        <f t="shared" si="145"/>
        <v>1.190739419573479E-42</v>
      </c>
    </row>
    <row r="9341" spans="1:2">
      <c r="A9341">
        <v>105.67599747417262</v>
      </c>
      <c r="B9341">
        <f t="shared" si="145"/>
        <v>6.9543102782084556E-135</v>
      </c>
    </row>
    <row r="9342" spans="1:2">
      <c r="A9342">
        <v>133.47592175676255</v>
      </c>
      <c r="B9342">
        <f t="shared" si="145"/>
        <v>7.9455159181859059E-54</v>
      </c>
    </row>
    <row r="9343" spans="1:2">
      <c r="A9343">
        <v>236.68500762112672</v>
      </c>
      <c r="B9343">
        <f t="shared" si="145"/>
        <v>3.9594733510266656E-79</v>
      </c>
    </row>
    <row r="9344" spans="1:2">
      <c r="A9344">
        <v>200.80129775094974</v>
      </c>
      <c r="B9344">
        <f t="shared" si="145"/>
        <v>4.8303329464276066E-12</v>
      </c>
    </row>
    <row r="9345" spans="1:2">
      <c r="A9345">
        <v>191.42258042818867</v>
      </c>
      <c r="B9345">
        <f t="shared" si="145"/>
        <v>9.4568981763537796E-5</v>
      </c>
    </row>
    <row r="9346" spans="1:2">
      <c r="A9346">
        <v>227.52064342028461</v>
      </c>
      <c r="B9346">
        <f t="shared" ref="B9346:B9409" si="146">_xlfn.NORM.DIST(A9346,180,3,FALSE)</f>
        <v>4.3536610145849314E-56</v>
      </c>
    </row>
    <row r="9347" spans="1:2">
      <c r="A9347">
        <v>208.95500756494584</v>
      </c>
      <c r="B9347">
        <f t="shared" si="146"/>
        <v>7.8613800008630832E-22</v>
      </c>
    </row>
    <row r="9348" spans="1:2">
      <c r="A9348">
        <v>209.49752911263204</v>
      </c>
      <c r="B9348">
        <f t="shared" si="146"/>
        <v>1.3501256771433888E-22</v>
      </c>
    </row>
    <row r="9349" spans="1:2">
      <c r="A9349">
        <v>218.78394181811018</v>
      </c>
      <c r="B9349">
        <f t="shared" si="146"/>
        <v>6.7824706407856017E-38</v>
      </c>
    </row>
    <row r="9350" spans="1:2">
      <c r="A9350">
        <v>194.2822841553425</v>
      </c>
      <c r="B9350">
        <f t="shared" si="146"/>
        <v>1.5928665475015076E-6</v>
      </c>
    </row>
    <row r="9351" spans="1:2">
      <c r="A9351">
        <v>260.39662588998908</v>
      </c>
      <c r="B9351">
        <f t="shared" si="146"/>
        <v>1.4895144511592554E-157</v>
      </c>
    </row>
    <row r="9352" spans="1:2">
      <c r="A9352">
        <v>163.66880845424021</v>
      </c>
      <c r="B9352">
        <f t="shared" si="146"/>
        <v>4.8843145616163416E-8</v>
      </c>
    </row>
    <row r="9353" spans="1:2">
      <c r="A9353">
        <v>180.67691985350393</v>
      </c>
      <c r="B9353">
        <f t="shared" si="146"/>
        <v>0.12963823497047619</v>
      </c>
    </row>
    <row r="9354" spans="1:2">
      <c r="A9354">
        <v>136.29735849433928</v>
      </c>
      <c r="B9354">
        <f t="shared" si="146"/>
        <v>1.1021174619378999E-47</v>
      </c>
    </row>
    <row r="9355" spans="1:2">
      <c r="A9355">
        <v>151.25557683830266</v>
      </c>
      <c r="B9355">
        <f t="shared" si="146"/>
        <v>1.5440524394597042E-21</v>
      </c>
    </row>
    <row r="9356" spans="1:2">
      <c r="A9356">
        <v>221.66475036981865</v>
      </c>
      <c r="B9356">
        <f t="shared" si="146"/>
        <v>1.7364840943832901E-43</v>
      </c>
    </row>
    <row r="9357" spans="1:2">
      <c r="A9357">
        <v>198.50672788350494</v>
      </c>
      <c r="B9357">
        <f t="shared" si="146"/>
        <v>7.2469389518634827E-10</v>
      </c>
    </row>
    <row r="9358" spans="1:2">
      <c r="A9358">
        <v>164.11171986845147</v>
      </c>
      <c r="B9358">
        <f t="shared" si="146"/>
        <v>1.079224037563571E-7</v>
      </c>
    </row>
    <row r="9359" spans="1:2">
      <c r="A9359">
        <v>201.72474978578975</v>
      </c>
      <c r="B9359">
        <f t="shared" si="146"/>
        <v>5.4509576962390001E-13</v>
      </c>
    </row>
    <row r="9360" spans="1:2">
      <c r="A9360">
        <v>221.66475036981865</v>
      </c>
      <c r="B9360">
        <f t="shared" si="146"/>
        <v>1.7364840943832901E-43</v>
      </c>
    </row>
    <row r="9361" spans="1:2">
      <c r="A9361">
        <v>181.44568048199289</v>
      </c>
      <c r="B9361">
        <f t="shared" si="146"/>
        <v>0.11840296771908249</v>
      </c>
    </row>
    <row r="9362" spans="1:2">
      <c r="A9362">
        <v>158.07858107989887</v>
      </c>
      <c r="B9362">
        <f t="shared" si="146"/>
        <v>3.3834994954649494E-13</v>
      </c>
    </row>
    <row r="9363" spans="1:2">
      <c r="A9363">
        <v>190.42056510414113</v>
      </c>
      <c r="B9363">
        <f t="shared" si="146"/>
        <v>3.190293902899498E-4</v>
      </c>
    </row>
    <row r="9364" spans="1:2">
      <c r="A9364">
        <v>146.86043914451147</v>
      </c>
      <c r="B9364">
        <f t="shared" si="146"/>
        <v>4.2292580538959933E-28</v>
      </c>
    </row>
    <row r="9365" spans="1:2">
      <c r="A9365">
        <v>220.16306093035382</v>
      </c>
      <c r="B9365">
        <f t="shared" si="146"/>
        <v>1.6012292310833677E-40</v>
      </c>
    </row>
    <row r="9366" spans="1:2">
      <c r="A9366">
        <v>191.65873413810914</v>
      </c>
      <c r="B9366">
        <f t="shared" si="146"/>
        <v>6.9861223483327588E-5</v>
      </c>
    </row>
    <row r="9367" spans="1:2">
      <c r="A9367">
        <v>159.13933043491852</v>
      </c>
      <c r="B9367">
        <f t="shared" si="146"/>
        <v>4.2101410212211012E-12</v>
      </c>
    </row>
    <row r="9368" spans="1:2">
      <c r="A9368">
        <v>116.31955476303119</v>
      </c>
      <c r="B9368">
        <f t="shared" si="146"/>
        <v>1.9146487505438452E-99</v>
      </c>
    </row>
    <row r="9369" spans="1:2">
      <c r="A9369">
        <v>205.50378894738969</v>
      </c>
      <c r="B9369">
        <f t="shared" si="146"/>
        <v>2.6930102245236657E-17</v>
      </c>
    </row>
    <row r="9370" spans="1:2">
      <c r="A9370">
        <v>38.576338738203049</v>
      </c>
      <c r="B9370">
        <f t="shared" si="146"/>
        <v>0</v>
      </c>
    </row>
    <row r="9371" spans="1:2">
      <c r="A9371">
        <v>144.82933170227625</v>
      </c>
      <c r="B9371">
        <f t="shared" si="146"/>
        <v>1.8997138221637862E-31</v>
      </c>
    </row>
    <row r="9372" spans="1:2">
      <c r="A9372">
        <v>160.03124119350105</v>
      </c>
      <c r="B9372">
        <f t="shared" si="146"/>
        <v>3.1836668513300531E-11</v>
      </c>
    </row>
    <row r="9373" spans="1:2">
      <c r="A9373">
        <v>279.25343874783721</v>
      </c>
      <c r="B9373">
        <f t="shared" si="146"/>
        <v>2.7425599637409137E-239</v>
      </c>
    </row>
    <row r="9374" spans="1:2">
      <c r="A9374">
        <v>182.96870666716131</v>
      </c>
      <c r="B9374">
        <f t="shared" si="146"/>
        <v>8.1498218736800798E-2</v>
      </c>
    </row>
    <row r="9375" spans="1:2">
      <c r="A9375">
        <v>167.19285031256732</v>
      </c>
      <c r="B9375">
        <f t="shared" si="146"/>
        <v>1.4666503638477004E-5</v>
      </c>
    </row>
    <row r="9376" spans="1:2">
      <c r="A9376">
        <v>147.69918197969673</v>
      </c>
      <c r="B9376">
        <f t="shared" si="146"/>
        <v>8.9240984830224468E-27</v>
      </c>
    </row>
    <row r="9377" spans="1:2">
      <c r="A9377">
        <v>177.51183395346743</v>
      </c>
      <c r="B9377">
        <f t="shared" si="146"/>
        <v>9.4279301008723351E-2</v>
      </c>
    </row>
    <row r="9378" spans="1:2">
      <c r="A9378">
        <v>92.828261585673317</v>
      </c>
      <c r="B9378">
        <f t="shared" si="146"/>
        <v>6.043086048848462E-185</v>
      </c>
    </row>
    <row r="9379" spans="1:2">
      <c r="A9379">
        <v>156.72277004312491</v>
      </c>
      <c r="B9379">
        <f t="shared" si="146"/>
        <v>1.1241253110704492E-14</v>
      </c>
    </row>
    <row r="9380" spans="1:2">
      <c r="A9380">
        <v>142.18328533359454</v>
      </c>
      <c r="B9380">
        <f t="shared" si="146"/>
        <v>4.159086279907215E-36</v>
      </c>
    </row>
    <row r="9381" spans="1:2">
      <c r="A9381">
        <v>224.38240239323932</v>
      </c>
      <c r="B9381">
        <f t="shared" si="146"/>
        <v>3.9587027794209905E-49</v>
      </c>
    </row>
    <row r="9382" spans="1:2">
      <c r="A9382">
        <v>112.00257449643686</v>
      </c>
      <c r="B9382">
        <f t="shared" si="146"/>
        <v>3.6881581245584342E-113</v>
      </c>
    </row>
    <row r="9383" spans="1:2">
      <c r="A9383">
        <v>282.07081686530728</v>
      </c>
      <c r="B9383">
        <f t="shared" si="146"/>
        <v>5.6610418786908052E-253</v>
      </c>
    </row>
    <row r="9384" spans="1:2">
      <c r="A9384">
        <v>141.91054606242687</v>
      </c>
      <c r="B9384">
        <f t="shared" si="146"/>
        <v>1.3167299398368553E-36</v>
      </c>
    </row>
    <row r="9385" spans="1:2">
      <c r="A9385">
        <v>245.68598337253206</v>
      </c>
      <c r="B9385">
        <f t="shared" si="146"/>
        <v>1.052527493421337E-105</v>
      </c>
    </row>
    <row r="9386" spans="1:2">
      <c r="A9386">
        <v>200.750449039042</v>
      </c>
      <c r="B9386">
        <f t="shared" si="146"/>
        <v>5.4319387233145707E-12</v>
      </c>
    </row>
    <row r="9387" spans="1:2">
      <c r="A9387">
        <v>167.63129724466125</v>
      </c>
      <c r="B9387">
        <f t="shared" si="146"/>
        <v>2.7080224667036641E-5</v>
      </c>
    </row>
    <row r="9388" spans="1:2">
      <c r="A9388">
        <v>188.71310362526856</v>
      </c>
      <c r="B9388">
        <f t="shared" si="146"/>
        <v>1.9591840394961434E-3</v>
      </c>
    </row>
    <row r="9389" spans="1:2">
      <c r="A9389">
        <v>65.025554249295965</v>
      </c>
      <c r="B9389">
        <f t="shared" si="146"/>
        <v>0</v>
      </c>
    </row>
    <row r="9390" spans="1:2">
      <c r="A9390">
        <v>262.66458280559164</v>
      </c>
      <c r="B9390">
        <f t="shared" si="146"/>
        <v>1.7796096386251415E-166</v>
      </c>
    </row>
    <row r="9391" spans="1:2">
      <c r="A9391">
        <v>194.9774677993264</v>
      </c>
      <c r="B9391">
        <f t="shared" si="146"/>
        <v>5.1452311290334432E-7</v>
      </c>
    </row>
    <row r="9392" spans="1:2">
      <c r="A9392">
        <v>233.42245685824309</v>
      </c>
      <c r="B9392">
        <f t="shared" si="146"/>
        <v>1.8406773794622293E-70</v>
      </c>
    </row>
    <row r="9393" spans="1:2">
      <c r="A9393">
        <v>254.21152076858561</v>
      </c>
      <c r="B9393">
        <f t="shared" si="146"/>
        <v>1.7594003488165089E-134</v>
      </c>
    </row>
    <row r="9394" spans="1:2">
      <c r="A9394">
        <v>155.88831774919527</v>
      </c>
      <c r="B9394">
        <f t="shared" si="146"/>
        <v>1.2494622981307217E-15</v>
      </c>
    </row>
    <row r="9395" spans="1:2">
      <c r="A9395">
        <v>240.97207005950622</v>
      </c>
      <c r="B9395">
        <f t="shared" si="146"/>
        <v>2.6770890009491549E-91</v>
      </c>
    </row>
    <row r="9396" spans="1:2">
      <c r="A9396">
        <v>209.58519530693593</v>
      </c>
      <c r="B9396">
        <f t="shared" si="146"/>
        <v>1.0125222371299906E-22</v>
      </c>
    </row>
    <row r="9397" spans="1:2">
      <c r="A9397">
        <v>236.93896127922926</v>
      </c>
      <c r="B9397">
        <f t="shared" si="146"/>
        <v>7.9695513413497152E-80</v>
      </c>
    </row>
    <row r="9398" spans="1:2">
      <c r="A9398">
        <v>138.07317873186548</v>
      </c>
      <c r="B9398">
        <f t="shared" si="146"/>
        <v>5.1417655439403123E-44</v>
      </c>
    </row>
    <row r="9399" spans="1:2">
      <c r="A9399">
        <v>115.65057820887887</v>
      </c>
      <c r="B9399">
        <f t="shared" si="146"/>
        <v>1.6428421257694272E-101</v>
      </c>
    </row>
    <row r="9400" spans="1:2">
      <c r="A9400">
        <v>165.36838461404841</v>
      </c>
      <c r="B9400">
        <f t="shared" si="146"/>
        <v>9.0882275085609401E-7</v>
      </c>
    </row>
    <row r="9401" spans="1:2">
      <c r="A9401">
        <v>277.64436981640756</v>
      </c>
      <c r="B9401">
        <f t="shared" si="146"/>
        <v>1.2085742881915544E-231</v>
      </c>
    </row>
    <row r="9402" spans="1:2">
      <c r="A9402">
        <v>153.75075849959103</v>
      </c>
      <c r="B9402">
        <f t="shared" si="146"/>
        <v>3.1580132468844133E-18</v>
      </c>
    </row>
    <row r="9403" spans="1:2">
      <c r="A9403">
        <v>162.83702325352351</v>
      </c>
      <c r="B9403">
        <f t="shared" si="146"/>
        <v>1.0389948615361645E-8</v>
      </c>
    </row>
    <row r="9404" spans="1:2">
      <c r="A9404">
        <v>185.75315198148019</v>
      </c>
      <c r="B9404">
        <f t="shared" si="146"/>
        <v>2.114460063265744E-2</v>
      </c>
    </row>
    <row r="9405" spans="1:2">
      <c r="A9405">
        <v>216.34297172538936</v>
      </c>
      <c r="B9405">
        <f t="shared" si="146"/>
        <v>1.802789824152573E-33</v>
      </c>
    </row>
    <row r="9406" spans="1:2">
      <c r="A9406">
        <v>220.63826736455667</v>
      </c>
      <c r="B9406">
        <f t="shared" si="146"/>
        <v>1.8968085186386494E-41</v>
      </c>
    </row>
    <row r="9407" spans="1:2">
      <c r="A9407">
        <v>170.98586272339162</v>
      </c>
      <c r="B9407">
        <f t="shared" si="146"/>
        <v>1.4565288092816462E-3</v>
      </c>
    </row>
    <row r="9408" spans="1:2">
      <c r="A9408">
        <v>193.4645301841374</v>
      </c>
      <c r="B9408">
        <f t="shared" si="146"/>
        <v>5.6186676621358081E-6</v>
      </c>
    </row>
    <row r="9409" spans="1:2">
      <c r="A9409">
        <v>180.34138793125749</v>
      </c>
      <c r="B9409">
        <f t="shared" si="146"/>
        <v>0.13212252277440417</v>
      </c>
    </row>
    <row r="9410" spans="1:2">
      <c r="A9410">
        <v>234.83392897076556</v>
      </c>
      <c r="B9410">
        <f t="shared" ref="B9410:B9473" si="147">_xlfn.NORM.DIST(A9410,180,3,FALSE)</f>
        <v>3.7868586261114271E-74</v>
      </c>
    </row>
    <row r="9411" spans="1:2">
      <c r="A9411">
        <v>134.68144788901554</v>
      </c>
      <c r="B9411">
        <f t="shared" si="147"/>
        <v>3.7280706247273463E-51</v>
      </c>
    </row>
    <row r="9412" spans="1:2">
      <c r="A9412">
        <v>234.01350790634751</v>
      </c>
      <c r="B9412">
        <f t="shared" si="147"/>
        <v>5.4060478481565474E-72</v>
      </c>
    </row>
    <row r="9413" spans="1:2">
      <c r="A9413">
        <v>235.6688451069931</v>
      </c>
      <c r="B9413">
        <f t="shared" si="147"/>
        <v>2.2504291639066075E-76</v>
      </c>
    </row>
    <row r="9414" spans="1:2">
      <c r="A9414">
        <v>166.44658603552671</v>
      </c>
      <c r="B9414">
        <f t="shared" si="147"/>
        <v>4.9169100103076398E-6</v>
      </c>
    </row>
    <row r="9415" spans="1:2">
      <c r="A9415">
        <v>236.32471811622963</v>
      </c>
      <c r="B9415">
        <f t="shared" si="147"/>
        <v>3.8020410837914099E-78</v>
      </c>
    </row>
    <row r="9416" spans="1:2">
      <c r="A9416">
        <v>186.98778421792667</v>
      </c>
      <c r="B9416">
        <f t="shared" si="147"/>
        <v>8.8239984688114493E-3</v>
      </c>
    </row>
    <row r="9417" spans="1:2">
      <c r="A9417">
        <v>218.70578439091332</v>
      </c>
      <c r="B9417">
        <f t="shared" si="147"/>
        <v>9.4954047602163647E-38</v>
      </c>
    </row>
    <row r="9418" spans="1:2">
      <c r="A9418">
        <v>286.44902431522496</v>
      </c>
      <c r="B9418">
        <f t="shared" si="147"/>
        <v>5.3197039807067676E-275</v>
      </c>
    </row>
    <row r="9419" spans="1:2">
      <c r="A9419">
        <v>91.381537458510138</v>
      </c>
      <c r="B9419">
        <f t="shared" si="147"/>
        <v>4.4173530097811474E-191</v>
      </c>
    </row>
    <row r="9420" spans="1:2">
      <c r="A9420">
        <v>176.68735426894273</v>
      </c>
      <c r="B9420">
        <f t="shared" si="147"/>
        <v>7.2280819601395999E-2</v>
      </c>
    </row>
    <row r="9421" spans="1:2">
      <c r="A9421">
        <v>251.55787898227572</v>
      </c>
      <c r="B9421">
        <f t="shared" si="147"/>
        <v>3.787455586738348E-125</v>
      </c>
    </row>
    <row r="9422" spans="1:2">
      <c r="A9422">
        <v>117.6669006778684</v>
      </c>
      <c r="B9422">
        <f t="shared" si="147"/>
        <v>2.3908024492379541E-95</v>
      </c>
    </row>
    <row r="9423" spans="1:2">
      <c r="A9423">
        <v>131.33517359136022</v>
      </c>
      <c r="B9423">
        <f t="shared" si="147"/>
        <v>9.627981398907918E-59</v>
      </c>
    </row>
    <row r="9424" spans="1:2">
      <c r="A9424">
        <v>261.96139788196888</v>
      </c>
      <c r="B9424">
        <f t="shared" si="147"/>
        <v>1.10504845254681E-163</v>
      </c>
    </row>
    <row r="9425" spans="1:2">
      <c r="A9425">
        <v>207.37817567322054</v>
      </c>
      <c r="B9425">
        <f t="shared" si="147"/>
        <v>1.0931829137355617E-19</v>
      </c>
    </row>
    <row r="9426" spans="1:2">
      <c r="A9426">
        <v>228.7078477817704</v>
      </c>
      <c r="B9426">
        <f t="shared" si="147"/>
        <v>7.6289137427353013E-59</v>
      </c>
    </row>
    <row r="9427" spans="1:2">
      <c r="A9427">
        <v>217.80639417527709</v>
      </c>
      <c r="B9427">
        <f t="shared" si="147"/>
        <v>4.3433881285860378E-36</v>
      </c>
    </row>
    <row r="9428" spans="1:2">
      <c r="A9428">
        <v>255.79902103316272</v>
      </c>
      <c r="B9428">
        <f t="shared" si="147"/>
        <v>3.1594090419856595E-140</v>
      </c>
    </row>
    <row r="9429" spans="1:2">
      <c r="A9429">
        <v>135.56622707226779</v>
      </c>
      <c r="B9429">
        <f t="shared" si="147"/>
        <v>3.0723485140410883E-49</v>
      </c>
    </row>
    <row r="9430" spans="1:2">
      <c r="A9430">
        <v>195.10380684521806</v>
      </c>
      <c r="B9430">
        <f t="shared" si="147"/>
        <v>4.1659100928544545E-7</v>
      </c>
    </row>
    <row r="9431" spans="1:2">
      <c r="A9431">
        <v>253.63148597505642</v>
      </c>
      <c r="B9431">
        <f t="shared" si="147"/>
        <v>2.0625000182338014E-132</v>
      </c>
    </row>
    <row r="9432" spans="1:2">
      <c r="A9432">
        <v>126.48976098687854</v>
      </c>
      <c r="B9432">
        <f t="shared" si="147"/>
        <v>1.0926934790711313E-70</v>
      </c>
    </row>
    <row r="9433" spans="1:2">
      <c r="A9433">
        <v>231.15241265229997</v>
      </c>
      <c r="B9433">
        <f t="shared" si="147"/>
        <v>9.8307771704680768E-65</v>
      </c>
    </row>
    <row r="9434" spans="1:2">
      <c r="A9434">
        <v>216.09191708164872</v>
      </c>
      <c r="B9434">
        <f t="shared" si="147"/>
        <v>4.9511483785551734E-33</v>
      </c>
    </row>
    <row r="9435" spans="1:2">
      <c r="A9435">
        <v>145.67079961096169</v>
      </c>
      <c r="B9435">
        <f t="shared" si="147"/>
        <v>4.8945048426692547E-30</v>
      </c>
    </row>
    <row r="9436" spans="1:2">
      <c r="A9436">
        <v>219.21253210137365</v>
      </c>
      <c r="B9436">
        <f t="shared" si="147"/>
        <v>1.0588684458843743E-38</v>
      </c>
    </row>
    <row r="9437" spans="1:2">
      <c r="A9437">
        <v>179.45573904369667</v>
      </c>
      <c r="B9437">
        <f t="shared" si="147"/>
        <v>0.13081024885034448</v>
      </c>
    </row>
    <row r="9438" spans="1:2">
      <c r="A9438">
        <v>92.626026343787089</v>
      </c>
      <c r="B9438">
        <f t="shared" si="147"/>
        <v>8.5030762016298296E-186</v>
      </c>
    </row>
    <row r="9439" spans="1:2">
      <c r="A9439">
        <v>303.15013009356335</v>
      </c>
      <c r="B9439">
        <f t="shared" si="147"/>
        <v>0</v>
      </c>
    </row>
    <row r="9440" spans="1:2">
      <c r="A9440">
        <v>225.88884621625766</v>
      </c>
      <c r="B9440">
        <f t="shared" si="147"/>
        <v>2.0724912776580145E-52</v>
      </c>
    </row>
    <row r="9441" spans="1:2">
      <c r="A9441">
        <v>179.99802867023391</v>
      </c>
      <c r="B9441">
        <f t="shared" si="147"/>
        <v>0.13298073142370342</v>
      </c>
    </row>
    <row r="9442" spans="1:2">
      <c r="A9442">
        <v>290.40930985473096</v>
      </c>
      <c r="B9442">
        <f t="shared" si="147"/>
        <v>1.0109049415989808E-295</v>
      </c>
    </row>
    <row r="9443" spans="1:2">
      <c r="A9443">
        <v>168.23313262619195</v>
      </c>
      <c r="B9443">
        <f t="shared" si="147"/>
        <v>6.0690291783381531E-5</v>
      </c>
    </row>
    <row r="9444" spans="1:2">
      <c r="A9444">
        <v>184.13805310017779</v>
      </c>
      <c r="B9444">
        <f t="shared" si="147"/>
        <v>5.136206271382323E-2</v>
      </c>
    </row>
    <row r="9445" spans="1:2">
      <c r="A9445">
        <v>164.80243903031806</v>
      </c>
      <c r="B9445">
        <f t="shared" si="147"/>
        <v>3.5576783891171488E-7</v>
      </c>
    </row>
    <row r="9446" spans="1:2">
      <c r="A9446">
        <v>172.86645333995693</v>
      </c>
      <c r="B9446">
        <f t="shared" si="147"/>
        <v>7.8705015768668549E-3</v>
      </c>
    </row>
    <row r="9447" spans="1:2">
      <c r="A9447">
        <v>111.63080489466665</v>
      </c>
      <c r="B9447">
        <f t="shared" si="147"/>
        <v>2.2060735473015638E-114</v>
      </c>
    </row>
    <row r="9448" spans="1:2">
      <c r="A9448">
        <v>128.06091081045452</v>
      </c>
      <c r="B9448">
        <f t="shared" si="147"/>
        <v>1.0860704629579489E-66</v>
      </c>
    </row>
    <row r="9449" spans="1:2">
      <c r="A9449">
        <v>288.05113561218604</v>
      </c>
      <c r="B9449">
        <f t="shared" si="147"/>
        <v>2.7189829086060251E-283</v>
      </c>
    </row>
    <row r="9450" spans="1:2">
      <c r="A9450">
        <v>234.69512416311773</v>
      </c>
      <c r="B9450">
        <f t="shared" si="147"/>
        <v>8.8123731151128998E-74</v>
      </c>
    </row>
    <row r="9451" spans="1:2">
      <c r="A9451">
        <v>163.41398509182909</v>
      </c>
      <c r="B9451">
        <f t="shared" si="147"/>
        <v>3.0649304958473885E-8</v>
      </c>
    </row>
    <row r="9452" spans="1:2">
      <c r="A9452">
        <v>143.44041392148938</v>
      </c>
      <c r="B9452">
        <f t="shared" si="147"/>
        <v>7.49773930614157E-34</v>
      </c>
    </row>
    <row r="9453" spans="1:2">
      <c r="A9453">
        <v>172.29076706797059</v>
      </c>
      <c r="B9453">
        <f t="shared" si="147"/>
        <v>4.8959657319010471E-3</v>
      </c>
    </row>
    <row r="9454" spans="1:2">
      <c r="A9454">
        <v>242.9552278041956</v>
      </c>
      <c r="B9454">
        <f t="shared" si="147"/>
        <v>3.1471497605953491E-97</v>
      </c>
    </row>
    <row r="9455" spans="1:2">
      <c r="A9455">
        <v>180.94612232715008</v>
      </c>
      <c r="B9455">
        <f t="shared" si="147"/>
        <v>0.12652931782529342</v>
      </c>
    </row>
    <row r="9456" spans="1:2">
      <c r="A9456">
        <v>220.49378048875951</v>
      </c>
      <c r="B9456">
        <f t="shared" si="147"/>
        <v>3.6379620280331709E-41</v>
      </c>
    </row>
    <row r="9457" spans="1:2">
      <c r="A9457">
        <v>265.58354238630272</v>
      </c>
      <c r="B9457">
        <f t="shared" si="147"/>
        <v>2.5182275997070985E-178</v>
      </c>
    </row>
    <row r="9458" spans="1:2">
      <c r="A9458">
        <v>220.76164941579918</v>
      </c>
      <c r="B9458">
        <f t="shared" si="147"/>
        <v>1.0856862367148871E-41</v>
      </c>
    </row>
    <row r="9459" spans="1:2">
      <c r="A9459">
        <v>212.24364945708658</v>
      </c>
      <c r="B9459">
        <f t="shared" si="147"/>
        <v>1.0954502517396876E-26</v>
      </c>
    </row>
    <row r="9460" spans="1:2">
      <c r="A9460">
        <v>200.87336724798661</v>
      </c>
      <c r="B9460">
        <f t="shared" si="147"/>
        <v>4.0879999253845884E-12</v>
      </c>
    </row>
    <row r="9461" spans="1:2">
      <c r="A9461">
        <v>208.91372560043237</v>
      </c>
      <c r="B9461">
        <f t="shared" si="147"/>
        <v>8.9771348659211634E-22</v>
      </c>
    </row>
    <row r="9462" spans="1:2">
      <c r="A9462">
        <v>136.78532059173449</v>
      </c>
      <c r="B9462">
        <f t="shared" si="147"/>
        <v>1.162869113171736E-46</v>
      </c>
    </row>
    <row r="9463" spans="1:2">
      <c r="A9463">
        <v>255.94072485517245</v>
      </c>
      <c r="B9463">
        <f t="shared" si="147"/>
        <v>9.5678533696219552E-141</v>
      </c>
    </row>
    <row r="9464" spans="1:2">
      <c r="A9464">
        <v>147.64670981974632</v>
      </c>
      <c r="B9464">
        <f t="shared" si="147"/>
        <v>7.3911314481524496E-27</v>
      </c>
    </row>
    <row r="9465" spans="1:2">
      <c r="A9465">
        <v>251.47438736865297</v>
      </c>
      <c r="B9465">
        <f t="shared" si="147"/>
        <v>7.3532220806122567E-125</v>
      </c>
    </row>
    <row r="9466" spans="1:2">
      <c r="A9466">
        <v>217.45810658983828</v>
      </c>
      <c r="B9466">
        <f t="shared" si="147"/>
        <v>1.8633683771526251E-35</v>
      </c>
    </row>
    <row r="9467" spans="1:2">
      <c r="A9467">
        <v>267.85173122305423</v>
      </c>
      <c r="B9467">
        <f t="shared" si="147"/>
        <v>8.1233471380189711E-188</v>
      </c>
    </row>
    <row r="9468" spans="1:2">
      <c r="A9468">
        <v>115.48591419312288</v>
      </c>
      <c r="B9468">
        <f t="shared" si="147"/>
        <v>5.0539461709372979E-102</v>
      </c>
    </row>
    <row r="9469" spans="1:2">
      <c r="A9469">
        <v>148.21248146261496</v>
      </c>
      <c r="B9469">
        <f t="shared" si="147"/>
        <v>5.5497568114986092E-26</v>
      </c>
    </row>
    <row r="9470" spans="1:2">
      <c r="A9470">
        <v>148.51044215873117</v>
      </c>
      <c r="B9470">
        <f t="shared" si="147"/>
        <v>1.5818863080988499E-25</v>
      </c>
    </row>
    <row r="9471" spans="1:2">
      <c r="A9471">
        <v>168.02869413339067</v>
      </c>
      <c r="B9471">
        <f t="shared" si="147"/>
        <v>4.6347754246317355E-5</v>
      </c>
    </row>
    <row r="9472" spans="1:2">
      <c r="A9472">
        <v>135.18865944177378</v>
      </c>
      <c r="B9472">
        <f t="shared" si="147"/>
        <v>4.725737729462783E-50</v>
      </c>
    </row>
    <row r="9473" spans="1:2">
      <c r="A9473">
        <v>232.57223392618471</v>
      </c>
      <c r="B9473">
        <f t="shared" si="147"/>
        <v>2.7499454025466004E-68</v>
      </c>
    </row>
    <row r="9474" spans="1:2">
      <c r="A9474">
        <v>185.49403807781346</v>
      </c>
      <c r="B9474">
        <f t="shared" ref="B9474:B9537" si="148">_xlfn.NORM.DIST(A9474,180,3,FALSE)</f>
        <v>2.4860751719783306E-2</v>
      </c>
    </row>
    <row r="9475" spans="1:2">
      <c r="A9475">
        <v>238.6744272368378</v>
      </c>
      <c r="B9475">
        <f t="shared" si="148"/>
        <v>1.1492731282273837E-84</v>
      </c>
    </row>
    <row r="9476" spans="1:2">
      <c r="A9476">
        <v>233.43590828488232</v>
      </c>
      <c r="B9476">
        <f t="shared" si="148"/>
        <v>1.6994050691158468E-70</v>
      </c>
    </row>
    <row r="9477" spans="1:2">
      <c r="A9477">
        <v>231.33980494065327</v>
      </c>
      <c r="B9477">
        <f t="shared" si="148"/>
        <v>3.3821244141229284E-65</v>
      </c>
    </row>
    <row r="9478" spans="1:2">
      <c r="A9478">
        <v>103.59520092577441</v>
      </c>
      <c r="B9478">
        <f t="shared" si="148"/>
        <v>1.8836977631889708E-142</v>
      </c>
    </row>
    <row r="9479" spans="1:2">
      <c r="A9479">
        <v>169.24054011695262</v>
      </c>
      <c r="B9479">
        <f t="shared" si="148"/>
        <v>2.1411571021167107E-4</v>
      </c>
    </row>
    <row r="9480" spans="1:2">
      <c r="A9480">
        <v>287.11278264352586</v>
      </c>
      <c r="B9480">
        <f t="shared" si="148"/>
        <v>2.021788458025932E-278</v>
      </c>
    </row>
    <row r="9481" spans="1:2">
      <c r="A9481">
        <v>247.06927706545684</v>
      </c>
      <c r="B9481">
        <f t="shared" si="148"/>
        <v>3.9036992338857009E-110</v>
      </c>
    </row>
    <row r="9482" spans="1:2">
      <c r="A9482">
        <v>165.19757468784519</v>
      </c>
      <c r="B9482">
        <f t="shared" si="148"/>
        <v>6.8734579644336263E-7</v>
      </c>
    </row>
    <row r="9483" spans="1:2">
      <c r="A9483">
        <v>160.96721697038447</v>
      </c>
      <c r="B9483">
        <f t="shared" si="148"/>
        <v>2.419295125720279E-10</v>
      </c>
    </row>
    <row r="9484" spans="1:2">
      <c r="A9484">
        <v>143.45560475674574</v>
      </c>
      <c r="B9484">
        <f t="shared" si="148"/>
        <v>7.9748798209275365E-34</v>
      </c>
    </row>
    <row r="9485" spans="1:2">
      <c r="A9485">
        <v>203.76751126575982</v>
      </c>
      <c r="B9485">
        <f t="shared" si="148"/>
        <v>3.121122450930056E-15</v>
      </c>
    </row>
    <row r="9486" spans="1:2">
      <c r="A9486">
        <v>140.50382833345793</v>
      </c>
      <c r="B9486">
        <f t="shared" si="148"/>
        <v>3.0633637143575834E-39</v>
      </c>
    </row>
    <row r="9487" spans="1:2">
      <c r="A9487">
        <v>110.95405898202443</v>
      </c>
      <c r="B9487">
        <f t="shared" si="148"/>
        <v>1.2585852088871381E-116</v>
      </c>
    </row>
    <row r="9488" spans="1:2">
      <c r="A9488">
        <v>144.5020329808176</v>
      </c>
      <c r="B9488">
        <f t="shared" si="148"/>
        <v>5.2556412069150996E-32</v>
      </c>
    </row>
    <row r="9489" spans="1:2">
      <c r="A9489">
        <v>155.58693621613202</v>
      </c>
      <c r="B9489">
        <f t="shared" si="148"/>
        <v>5.5446209502645234E-16</v>
      </c>
    </row>
    <row r="9490" spans="1:2">
      <c r="A9490">
        <v>182.01951138478762</v>
      </c>
      <c r="B9490">
        <f t="shared" si="148"/>
        <v>0.1060197313845796</v>
      </c>
    </row>
    <row r="9491" spans="1:2">
      <c r="A9491">
        <v>99.643960311077535</v>
      </c>
      <c r="B9491">
        <f t="shared" si="148"/>
        <v>2.1402304900755383E-157</v>
      </c>
    </row>
    <row r="9492" spans="1:2">
      <c r="A9492">
        <v>156.36282841995126</v>
      </c>
      <c r="B9492">
        <f t="shared" si="148"/>
        <v>4.3993396274987598E-15</v>
      </c>
    </row>
    <row r="9493" spans="1:2">
      <c r="A9493">
        <v>170.45035679046123</v>
      </c>
      <c r="B9493">
        <f t="shared" si="148"/>
        <v>8.3843140220587814E-4</v>
      </c>
    </row>
    <row r="9494" spans="1:2">
      <c r="A9494">
        <v>142.81213952897815</v>
      </c>
      <c r="B9494">
        <f t="shared" si="148"/>
        <v>5.715009534503568E-35</v>
      </c>
    </row>
    <row r="9495" spans="1:2">
      <c r="A9495">
        <v>183.51992525793321</v>
      </c>
      <c r="B9495">
        <f t="shared" si="148"/>
        <v>6.6811694574218927E-2</v>
      </c>
    </row>
    <row r="9496" spans="1:2">
      <c r="A9496">
        <v>217.3866168956738</v>
      </c>
      <c r="B9496">
        <f t="shared" si="148"/>
        <v>2.5083942995693913E-35</v>
      </c>
    </row>
    <row r="9497" spans="1:2">
      <c r="A9497">
        <v>160.90448229959293</v>
      </c>
      <c r="B9497">
        <f t="shared" si="148"/>
        <v>2.1182477321701061E-10</v>
      </c>
    </row>
    <row r="9498" spans="1:2">
      <c r="A9498">
        <v>122.34973655693466</v>
      </c>
      <c r="B9498">
        <f t="shared" si="148"/>
        <v>8.6072116146155714E-82</v>
      </c>
    </row>
    <row r="9499" spans="1:2">
      <c r="A9499">
        <v>158.45452526235022</v>
      </c>
      <c r="B9499">
        <f t="shared" si="148"/>
        <v>8.3875700148698068E-13</v>
      </c>
    </row>
    <row r="9500" spans="1:2">
      <c r="A9500">
        <v>141.64708363721729</v>
      </c>
      <c r="B9500">
        <f t="shared" si="148"/>
        <v>4.3010735098053142E-37</v>
      </c>
    </row>
    <row r="9501" spans="1:2">
      <c r="A9501">
        <v>136.47164723777678</v>
      </c>
      <c r="B9501">
        <f t="shared" si="148"/>
        <v>2.5647616187661861E-47</v>
      </c>
    </row>
    <row r="9502" spans="1:2">
      <c r="A9502">
        <v>159.74447069282178</v>
      </c>
      <c r="B9502">
        <f t="shared" si="148"/>
        <v>1.6773120827741941E-11</v>
      </c>
    </row>
    <row r="9503" spans="1:2">
      <c r="A9503">
        <v>149.66372805218271</v>
      </c>
      <c r="B9503">
        <f t="shared" si="148"/>
        <v>8.308696691722796E-24</v>
      </c>
    </row>
    <row r="9504" spans="1:2">
      <c r="A9504">
        <v>132.01968886249233</v>
      </c>
      <c r="B9504">
        <f t="shared" si="148"/>
        <v>3.7991798300138455E-57</v>
      </c>
    </row>
    <row r="9505" spans="1:2">
      <c r="A9505">
        <v>174.39608927787049</v>
      </c>
      <c r="B9505">
        <f t="shared" si="148"/>
        <v>2.3232404434962259E-2</v>
      </c>
    </row>
    <row r="9506" spans="1:2">
      <c r="A9506">
        <v>100.99258179223398</v>
      </c>
      <c r="B9506">
        <f t="shared" si="148"/>
        <v>3.2806535464318353E-152</v>
      </c>
    </row>
    <row r="9507" spans="1:2">
      <c r="A9507">
        <v>146.1002016182465</v>
      </c>
      <c r="B9507">
        <f t="shared" si="148"/>
        <v>2.4922260358953781E-29</v>
      </c>
    </row>
    <row r="9508" spans="1:2">
      <c r="A9508">
        <v>102.51143339672126</v>
      </c>
      <c r="B9508">
        <f t="shared" si="148"/>
        <v>1.7820496433505892E-146</v>
      </c>
    </row>
    <row r="9509" spans="1:2">
      <c r="A9509">
        <v>214.05077904972131</v>
      </c>
      <c r="B9509">
        <f t="shared" si="148"/>
        <v>1.4094780188580124E-29</v>
      </c>
    </row>
    <row r="9510" spans="1:2">
      <c r="A9510">
        <v>325.95447282772511</v>
      </c>
      <c r="B9510">
        <f t="shared" si="148"/>
        <v>0</v>
      </c>
    </row>
    <row r="9511" spans="1:2">
      <c r="A9511">
        <v>242.75519581322442</v>
      </c>
      <c r="B9511">
        <f t="shared" si="148"/>
        <v>1.2724167171689223E-96</v>
      </c>
    </row>
    <row r="9512" spans="1:2">
      <c r="A9512">
        <v>127.08811755117495</v>
      </c>
      <c r="B9512">
        <f t="shared" si="148"/>
        <v>3.7574785528782745E-69</v>
      </c>
    </row>
    <row r="9513" spans="1:2">
      <c r="A9513">
        <v>174.85506123164669</v>
      </c>
      <c r="B9513">
        <f t="shared" si="148"/>
        <v>3.0558013563534728E-2</v>
      </c>
    </row>
    <row r="9514" spans="1:2">
      <c r="A9514">
        <v>104.16549503104761</v>
      </c>
      <c r="B9514">
        <f t="shared" si="148"/>
        <v>2.3430776839420666E-140</v>
      </c>
    </row>
    <row r="9515" spans="1:2">
      <c r="A9515">
        <v>210.44811592189944</v>
      </c>
      <c r="B9515">
        <f t="shared" si="148"/>
        <v>5.6951542233547144E-24</v>
      </c>
    </row>
    <row r="9516" spans="1:2">
      <c r="A9516">
        <v>181.50029791257111</v>
      </c>
      <c r="B9516">
        <f t="shared" si="148"/>
        <v>0.11734928156044212</v>
      </c>
    </row>
    <row r="9517" spans="1:2">
      <c r="A9517">
        <v>218.71622084261617</v>
      </c>
      <c r="B9517">
        <f t="shared" si="148"/>
        <v>9.0785861588418972E-38</v>
      </c>
    </row>
    <row r="9518" spans="1:2">
      <c r="A9518">
        <v>255.49427664343966</v>
      </c>
      <c r="B9518">
        <f t="shared" si="148"/>
        <v>4.0928122734047973E-139</v>
      </c>
    </row>
    <row r="9519" spans="1:2">
      <c r="A9519">
        <v>200.06146928579255</v>
      </c>
      <c r="B9519">
        <f t="shared" si="148"/>
        <v>2.5905096976130784E-11</v>
      </c>
    </row>
    <row r="9520" spans="1:2">
      <c r="A9520">
        <v>159.24537638027687</v>
      </c>
      <c r="B9520">
        <f t="shared" si="148"/>
        <v>5.3799022527164549E-12</v>
      </c>
    </row>
    <row r="9521" spans="1:2">
      <c r="A9521">
        <v>272.85102350986563</v>
      </c>
      <c r="B9521">
        <f t="shared" si="148"/>
        <v>1.2981294524755439E-209</v>
      </c>
    </row>
    <row r="9522" spans="1:2">
      <c r="A9522">
        <v>213.52605745021719</v>
      </c>
      <c r="B9522">
        <f t="shared" si="148"/>
        <v>1.0106363861998926E-28</v>
      </c>
    </row>
    <row r="9523" spans="1:2">
      <c r="A9523">
        <v>221.51794428253197</v>
      </c>
      <c r="B9523">
        <f t="shared" si="148"/>
        <v>3.4222274902948893E-43</v>
      </c>
    </row>
    <row r="9524" spans="1:2">
      <c r="A9524">
        <v>315.00408385880291</v>
      </c>
      <c r="B9524">
        <f t="shared" si="148"/>
        <v>0</v>
      </c>
    </row>
    <row r="9525" spans="1:2">
      <c r="A9525">
        <v>159.79091290289944</v>
      </c>
      <c r="B9525">
        <f t="shared" si="148"/>
        <v>1.8618977067567786E-11</v>
      </c>
    </row>
    <row r="9526" spans="1:2">
      <c r="A9526">
        <v>247.69488436475513</v>
      </c>
      <c r="B9526">
        <f t="shared" si="148"/>
        <v>3.6083004156106568E-112</v>
      </c>
    </row>
    <row r="9527" spans="1:2">
      <c r="A9527">
        <v>167.03178107462008</v>
      </c>
      <c r="B9527">
        <f t="shared" si="148"/>
        <v>1.1645510381135352E-5</v>
      </c>
    </row>
    <row r="9528" spans="1:2">
      <c r="A9528">
        <v>233.43590828488232</v>
      </c>
      <c r="B9528">
        <f t="shared" si="148"/>
        <v>1.6994050691158468E-70</v>
      </c>
    </row>
    <row r="9529" spans="1:2">
      <c r="A9529">
        <v>228.01069280802039</v>
      </c>
      <c r="B9529">
        <f t="shared" si="148"/>
        <v>3.2309131857969224E-57</v>
      </c>
    </row>
    <row r="9530" spans="1:2">
      <c r="A9530">
        <v>95.696894277061801</v>
      </c>
      <c r="B9530">
        <f t="shared" si="148"/>
        <v>4.4619213030779876E-173</v>
      </c>
    </row>
    <row r="9531" spans="1:2">
      <c r="A9531">
        <v>69.509517743135802</v>
      </c>
      <c r="B9531">
        <f t="shared" si="148"/>
        <v>3.7332015304821397E-296</v>
      </c>
    </row>
    <row r="9532" spans="1:2">
      <c r="A9532">
        <v>181.74625029103481</v>
      </c>
      <c r="B9532">
        <f t="shared" si="148"/>
        <v>0.11225733808362488</v>
      </c>
    </row>
    <row r="9533" spans="1:2">
      <c r="A9533">
        <v>172.27105377030966</v>
      </c>
      <c r="B9533">
        <f t="shared" si="148"/>
        <v>4.8138824055866938E-3</v>
      </c>
    </row>
    <row r="9534" spans="1:2">
      <c r="A9534">
        <v>102.42469488701317</v>
      </c>
      <c r="B9534">
        <f t="shared" si="148"/>
        <v>8.4412174830594412E-147</v>
      </c>
    </row>
    <row r="9535" spans="1:2">
      <c r="A9535">
        <v>177.50794927422248</v>
      </c>
      <c r="B9535">
        <f t="shared" si="148"/>
        <v>9.4178023294737817E-2</v>
      </c>
    </row>
    <row r="9536" spans="1:2">
      <c r="A9536">
        <v>163.13399828475667</v>
      </c>
      <c r="B9536">
        <f t="shared" si="148"/>
        <v>1.8215443909457109E-8</v>
      </c>
    </row>
    <row r="9537" spans="1:2">
      <c r="A9537">
        <v>216.25750878200051</v>
      </c>
      <c r="B9537">
        <f t="shared" si="148"/>
        <v>2.5447646928072914E-33</v>
      </c>
    </row>
    <row r="9538" spans="1:2">
      <c r="A9538">
        <v>176.4253413509141</v>
      </c>
      <c r="B9538">
        <f t="shared" ref="B9538:B9601" si="149">_xlfn.NORM.DIST(A9538,180,3,FALSE)</f>
        <v>6.5385813801418211E-2</v>
      </c>
    </row>
    <row r="9539" spans="1:2">
      <c r="A9539">
        <v>301.89218978164718</v>
      </c>
      <c r="B9539">
        <f t="shared" si="149"/>
        <v>0</v>
      </c>
    </row>
    <row r="9540" spans="1:2">
      <c r="A9540">
        <v>105.50623119313968</v>
      </c>
      <c r="B9540">
        <f t="shared" si="149"/>
        <v>1.7088024185003839E-135</v>
      </c>
    </row>
    <row r="9541" spans="1:2">
      <c r="A9541">
        <v>197.45224039950699</v>
      </c>
      <c r="B9541">
        <f t="shared" si="149"/>
        <v>5.9569898511020024E-9</v>
      </c>
    </row>
    <row r="9542" spans="1:2">
      <c r="A9542">
        <v>239.35268063694821</v>
      </c>
      <c r="B9542">
        <f t="shared" si="149"/>
        <v>1.3457487856290523E-86</v>
      </c>
    </row>
    <row r="9543" spans="1:2">
      <c r="A9543">
        <v>230.76672778159264</v>
      </c>
      <c r="B9543">
        <f t="shared" si="149"/>
        <v>8.7298477247982586E-64</v>
      </c>
    </row>
    <row r="9544" spans="1:2">
      <c r="A9544">
        <v>253.38889645325253</v>
      </c>
      <c r="B9544">
        <f t="shared" si="149"/>
        <v>1.4959421581192254E-131</v>
      </c>
    </row>
    <row r="9545" spans="1:2">
      <c r="A9545">
        <v>112.13523339363746</v>
      </c>
      <c r="B9545">
        <f t="shared" si="149"/>
        <v>1.0038454942468134E-112</v>
      </c>
    </row>
    <row r="9546" spans="1:2">
      <c r="A9546">
        <v>226.05872845786507</v>
      </c>
      <c r="B9546">
        <f t="shared" si="149"/>
        <v>8.701924993863006E-53</v>
      </c>
    </row>
    <row r="9547" spans="1:2">
      <c r="A9547">
        <v>32.832115720957518</v>
      </c>
      <c r="B9547">
        <f t="shared" si="149"/>
        <v>0</v>
      </c>
    </row>
    <row r="9548" spans="1:2">
      <c r="A9548">
        <v>215.21026883390732</v>
      </c>
      <c r="B9548">
        <f t="shared" si="149"/>
        <v>1.6272038245865228E-31</v>
      </c>
    </row>
    <row r="9549" spans="1:2">
      <c r="A9549">
        <v>245.14421556857997</v>
      </c>
      <c r="B9549">
        <f t="shared" si="149"/>
        <v>5.399812827622763E-104</v>
      </c>
    </row>
    <row r="9550" spans="1:2">
      <c r="A9550">
        <v>217.29987838596571</v>
      </c>
      <c r="B9550">
        <f t="shared" si="149"/>
        <v>3.5949948758489332E-35</v>
      </c>
    </row>
    <row r="9551" spans="1:2">
      <c r="A9551">
        <v>141.52277390137897</v>
      </c>
      <c r="B9551">
        <f t="shared" si="149"/>
        <v>2.5301238952516429E-37</v>
      </c>
    </row>
    <row r="9552" spans="1:2">
      <c r="A9552">
        <v>147.93249465554254</v>
      </c>
      <c r="B9552">
        <f t="shared" si="149"/>
        <v>2.0554617929827459E-26</v>
      </c>
    </row>
    <row r="9553" spans="1:2">
      <c r="A9553">
        <v>193.76776708639227</v>
      </c>
      <c r="B9553">
        <f t="shared" si="149"/>
        <v>3.5513429116118798E-6</v>
      </c>
    </row>
    <row r="9554" spans="1:2">
      <c r="A9554">
        <v>194.3878082781157</v>
      </c>
      <c r="B9554">
        <f t="shared" si="149"/>
        <v>1.3464321383331129E-6</v>
      </c>
    </row>
    <row r="9555" spans="1:2">
      <c r="A9555">
        <v>219.27016450688825</v>
      </c>
      <c r="B9555">
        <f t="shared" si="149"/>
        <v>8.2358782385329518E-39</v>
      </c>
    </row>
    <row r="9556" spans="1:2">
      <c r="A9556">
        <v>169.005082170479</v>
      </c>
      <c r="B9556">
        <f t="shared" si="149"/>
        <v>1.610874879244062E-4</v>
      </c>
    </row>
    <row r="9557" spans="1:2">
      <c r="A9557">
        <v>183.48861590282468</v>
      </c>
      <c r="B9557">
        <f t="shared" si="149"/>
        <v>6.7631161825613739E-2</v>
      </c>
    </row>
    <row r="9558" spans="1:2">
      <c r="A9558">
        <v>155.70498408094863</v>
      </c>
      <c r="B9558">
        <f t="shared" si="149"/>
        <v>7.631361765490982E-16</v>
      </c>
    </row>
    <row r="9559" spans="1:2">
      <c r="A9559">
        <v>182.062474777631</v>
      </c>
      <c r="B9559">
        <f t="shared" si="149"/>
        <v>0.10499178533583892</v>
      </c>
    </row>
    <row r="9560" spans="1:2">
      <c r="A9560">
        <v>235.56981477639056</v>
      </c>
      <c r="B9560">
        <f t="shared" si="149"/>
        <v>4.1500525954558657E-76</v>
      </c>
    </row>
    <row r="9561" spans="1:2">
      <c r="A9561">
        <v>186.37000425740553</v>
      </c>
      <c r="B9561">
        <f t="shared" si="149"/>
        <v>1.3956274911688047E-2</v>
      </c>
    </row>
    <row r="9562" spans="1:2">
      <c r="A9562">
        <v>125.41573414608138</v>
      </c>
      <c r="B9562">
        <f t="shared" si="149"/>
        <v>1.7273717483781505E-73</v>
      </c>
    </row>
    <row r="9563" spans="1:2">
      <c r="A9563">
        <v>167.52275814695167</v>
      </c>
      <c r="B9563">
        <f t="shared" si="149"/>
        <v>2.3312365871804929E-5</v>
      </c>
    </row>
    <row r="9564" spans="1:2">
      <c r="A9564">
        <v>294.48462828411721</v>
      </c>
      <c r="B9564">
        <f t="shared" si="149"/>
        <v>0</v>
      </c>
    </row>
    <row r="9565" spans="1:2">
      <c r="A9565">
        <v>133.42860984237632</v>
      </c>
      <c r="B9565">
        <f t="shared" si="149"/>
        <v>6.22088332392445E-54</v>
      </c>
    </row>
    <row r="9566" spans="1:2">
      <c r="A9566">
        <v>119.9428588731098</v>
      </c>
      <c r="B9566">
        <f t="shared" si="149"/>
        <v>1.25710960405414E-88</v>
      </c>
    </row>
    <row r="9567" spans="1:2">
      <c r="A9567">
        <v>134.11115378374234</v>
      </c>
      <c r="B9567">
        <f t="shared" si="149"/>
        <v>2.0724912776580145E-52</v>
      </c>
    </row>
    <row r="9568" spans="1:2">
      <c r="A9568">
        <v>185.23904077454063</v>
      </c>
      <c r="B9568">
        <f t="shared" si="149"/>
        <v>2.8943355641237841E-2</v>
      </c>
    </row>
    <row r="9569" spans="1:2">
      <c r="A9569">
        <v>211.89657945767976</v>
      </c>
      <c r="B9569">
        <f t="shared" si="149"/>
        <v>3.7730963573087086E-26</v>
      </c>
    </row>
    <row r="9570" spans="1:2">
      <c r="A9570">
        <v>119.32977531585493</v>
      </c>
      <c r="B9570">
        <f t="shared" si="149"/>
        <v>2.0585201861956864E-90</v>
      </c>
    </row>
    <row r="9571" spans="1:2">
      <c r="A9571">
        <v>156.14980884463876</v>
      </c>
      <c r="B9571">
        <f t="shared" si="149"/>
        <v>2.507958333763127E-15</v>
      </c>
    </row>
    <row r="9572" spans="1:2">
      <c r="A9572">
        <v>171.85249407673837</v>
      </c>
      <c r="B9572">
        <f t="shared" si="149"/>
        <v>3.3278410076964015E-3</v>
      </c>
    </row>
    <row r="9573" spans="1:2">
      <c r="A9573">
        <v>104.25965501752216</v>
      </c>
      <c r="B9573">
        <f t="shared" si="149"/>
        <v>5.1777473262666467E-140</v>
      </c>
    </row>
    <row r="9574" spans="1:2">
      <c r="A9574">
        <v>146.18775185197592</v>
      </c>
      <c r="B9574">
        <f t="shared" si="149"/>
        <v>3.4643362346630267E-29</v>
      </c>
    </row>
    <row r="9575" spans="1:2">
      <c r="A9575">
        <v>238.3205155635369</v>
      </c>
      <c r="B9575">
        <f t="shared" si="149"/>
        <v>1.1466802517998615E-83</v>
      </c>
    </row>
    <row r="9576" spans="1:2">
      <c r="A9576">
        <v>211.51321379846195</v>
      </c>
      <c r="B9576">
        <f t="shared" si="149"/>
        <v>1.4561828244185142E-25</v>
      </c>
    </row>
    <row r="9577" spans="1:2">
      <c r="A9577">
        <v>219.2229685530765</v>
      </c>
      <c r="B9577">
        <f t="shared" si="149"/>
        <v>1.0117926974625318E-38</v>
      </c>
    </row>
    <row r="9578" spans="1:2">
      <c r="A9578">
        <v>262.49087386502651</v>
      </c>
      <c r="B9578">
        <f t="shared" si="149"/>
        <v>8.7602656109809305E-166</v>
      </c>
    </row>
    <row r="9579" spans="1:2">
      <c r="A9579">
        <v>178.24598035047529</v>
      </c>
      <c r="B9579">
        <f t="shared" si="149"/>
        <v>0.11208786493285113</v>
      </c>
    </row>
    <row r="9580" spans="1:2">
      <c r="A9580">
        <v>155.66126694437116</v>
      </c>
      <c r="B9580">
        <f t="shared" si="149"/>
        <v>6.7811592531971725E-16</v>
      </c>
    </row>
    <row r="9581" spans="1:2">
      <c r="A9581">
        <v>145.47969658422517</v>
      </c>
      <c r="B9581">
        <f t="shared" si="149"/>
        <v>2.3564336383661256E-30</v>
      </c>
    </row>
    <row r="9582" spans="1:2">
      <c r="A9582">
        <v>164.32862412300892</v>
      </c>
      <c r="B9582">
        <f t="shared" si="149"/>
        <v>1.5786082645488982E-7</v>
      </c>
    </row>
    <row r="9583" spans="1:2">
      <c r="A9583">
        <v>117.12826380942715</v>
      </c>
      <c r="B9583">
        <f t="shared" si="149"/>
        <v>5.6414204491963372E-97</v>
      </c>
    </row>
    <row r="9584" spans="1:2">
      <c r="A9584">
        <v>160.2836873641354</v>
      </c>
      <c r="B9584">
        <f t="shared" si="149"/>
        <v>5.5544994702375676E-11</v>
      </c>
    </row>
    <row r="9585" spans="1:2">
      <c r="A9585">
        <v>176.65998757336638</v>
      </c>
      <c r="B9585">
        <f t="shared" si="149"/>
        <v>7.15534190183683E-2</v>
      </c>
    </row>
    <row r="9586" spans="1:2">
      <c r="A9586">
        <v>200.84791390188911</v>
      </c>
      <c r="B9586">
        <f t="shared" si="149"/>
        <v>4.3364361459556521E-12</v>
      </c>
    </row>
    <row r="9587" spans="1:2">
      <c r="A9587">
        <v>198.19873659769655</v>
      </c>
      <c r="B9587">
        <f t="shared" si="149"/>
        <v>1.3580469268424174E-9</v>
      </c>
    </row>
    <row r="9588" spans="1:2">
      <c r="A9588">
        <v>273.51339031127281</v>
      </c>
      <c r="B9588">
        <f t="shared" si="149"/>
        <v>1.3645339205364397E-212</v>
      </c>
    </row>
    <row r="9589" spans="1:2">
      <c r="A9589">
        <v>97.523505246208515</v>
      </c>
      <c r="B9589">
        <f t="shared" si="149"/>
        <v>9.994237508959268E-166</v>
      </c>
    </row>
    <row r="9590" spans="1:2">
      <c r="A9590">
        <v>174.949163237834</v>
      </c>
      <c r="B9590">
        <f t="shared" si="149"/>
        <v>3.2231020104647248E-2</v>
      </c>
    </row>
    <row r="9591" spans="1:2">
      <c r="A9591">
        <v>121.64956660824828</v>
      </c>
      <c r="B9591">
        <f t="shared" si="149"/>
        <v>9.4454878945325915E-84</v>
      </c>
    </row>
    <row r="9592" spans="1:2">
      <c r="A9592">
        <v>153.06247450978844</v>
      </c>
      <c r="B9592">
        <f t="shared" si="149"/>
        <v>4.1320458084835435E-19</v>
      </c>
    </row>
    <row r="9593" spans="1:2">
      <c r="A9593">
        <v>148.17456235476129</v>
      </c>
      <c r="B9593">
        <f t="shared" si="149"/>
        <v>4.853722651724845E-26</v>
      </c>
    </row>
    <row r="9594" spans="1:2">
      <c r="A9594">
        <v>170.76385620355722</v>
      </c>
      <c r="B9594">
        <f t="shared" si="149"/>
        <v>1.162953240311625E-3</v>
      </c>
    </row>
    <row r="9595" spans="1:2">
      <c r="A9595">
        <v>205.52141495471005</v>
      </c>
      <c r="B9595">
        <f t="shared" si="149"/>
        <v>2.5617601382042624E-17</v>
      </c>
    </row>
    <row r="9596" spans="1:2">
      <c r="A9596">
        <v>156.97365074600384</v>
      </c>
      <c r="B9596">
        <f t="shared" si="149"/>
        <v>2.143362885497282E-14</v>
      </c>
    </row>
    <row r="9597" spans="1:2">
      <c r="A9597">
        <v>197.62606530064659</v>
      </c>
      <c r="B9597">
        <f t="shared" si="149"/>
        <v>4.2453159182704733E-9</v>
      </c>
    </row>
    <row r="9598" spans="1:2">
      <c r="A9598">
        <v>118.40151091717416</v>
      </c>
      <c r="B9598">
        <f t="shared" si="149"/>
        <v>3.759609890592547E-93</v>
      </c>
    </row>
    <row r="9599" spans="1:2">
      <c r="A9599">
        <v>228.9484659738082</v>
      </c>
      <c r="B9599">
        <f t="shared" si="149"/>
        <v>2.0678457739982196E-59</v>
      </c>
    </row>
    <row r="9600" spans="1:2">
      <c r="A9600">
        <v>193.06498802478018</v>
      </c>
      <c r="B9600">
        <f t="shared" si="149"/>
        <v>1.012456470643076E-5</v>
      </c>
    </row>
    <row r="9601" spans="1:2">
      <c r="A9601">
        <v>238.825987707678</v>
      </c>
      <c r="B9601">
        <f t="shared" si="149"/>
        <v>4.2731796794829844E-85</v>
      </c>
    </row>
    <row r="9602" spans="1:2">
      <c r="A9602">
        <v>213.14443119961652</v>
      </c>
      <c r="B9602">
        <f t="shared" ref="B9602:B9665" si="150">_xlfn.NORM.DIST(A9602,180,3,FALSE)</f>
        <v>4.1540834203129631E-28</v>
      </c>
    </row>
    <row r="9603" spans="1:2">
      <c r="A9603">
        <v>145.52874790722854</v>
      </c>
      <c r="B9603">
        <f t="shared" si="150"/>
        <v>2.8438431679526277E-30</v>
      </c>
    </row>
    <row r="9604" spans="1:2">
      <c r="A9604">
        <v>163.72632489918033</v>
      </c>
      <c r="B9604">
        <f t="shared" si="150"/>
        <v>5.4206361743817438E-8</v>
      </c>
    </row>
    <row r="9605" spans="1:2">
      <c r="A9605">
        <v>199.8383031602134</v>
      </c>
      <c r="B9605">
        <f t="shared" si="150"/>
        <v>4.2483757832929669E-11</v>
      </c>
    </row>
    <row r="9606" spans="1:2">
      <c r="A9606">
        <v>190.18962962007208</v>
      </c>
      <c r="B9606">
        <f t="shared" si="150"/>
        <v>4.1559318396988654E-4</v>
      </c>
    </row>
    <row r="9607" spans="1:2">
      <c r="A9607">
        <v>240.10398919897852</v>
      </c>
      <c r="B9607">
        <f t="shared" si="150"/>
        <v>9.1950046520636581E-89</v>
      </c>
    </row>
    <row r="9608" spans="1:2">
      <c r="A9608">
        <v>127.21497841965174</v>
      </c>
      <c r="B9608">
        <f t="shared" si="150"/>
        <v>7.9143813293279893E-69</v>
      </c>
    </row>
    <row r="9609" spans="1:2">
      <c r="A9609">
        <v>84.868263911339454</v>
      </c>
      <c r="B9609">
        <f t="shared" si="150"/>
        <v>5.8753698558190853E-220</v>
      </c>
    </row>
    <row r="9610" spans="1:2">
      <c r="A9610">
        <v>133.80026348357205</v>
      </c>
      <c r="B9610">
        <f t="shared" si="150"/>
        <v>4.2241229436493113E-53</v>
      </c>
    </row>
    <row r="9611" spans="1:2">
      <c r="A9611">
        <v>147.02405951509718</v>
      </c>
      <c r="B9611">
        <f t="shared" si="150"/>
        <v>7.7138533219504466E-28</v>
      </c>
    </row>
    <row r="9612" spans="1:2">
      <c r="A9612">
        <v>137.53477378457319</v>
      </c>
      <c r="B9612">
        <f t="shared" si="150"/>
        <v>4.1193628371621489E-45</v>
      </c>
    </row>
    <row r="9613" spans="1:2">
      <c r="A9613">
        <v>99.724900792061817</v>
      </c>
      <c r="B9613">
        <f t="shared" si="150"/>
        <v>4.4071248221267602E-157</v>
      </c>
    </row>
    <row r="9614" spans="1:2">
      <c r="A9614">
        <v>156.20199110315298</v>
      </c>
      <c r="B9614">
        <f t="shared" si="150"/>
        <v>2.8794572616439031E-15</v>
      </c>
    </row>
    <row r="9615" spans="1:2">
      <c r="A9615">
        <v>242.23441687325248</v>
      </c>
      <c r="B9615">
        <f t="shared" si="150"/>
        <v>4.7329695394830064E-95</v>
      </c>
    </row>
    <row r="9616" spans="1:2">
      <c r="A9616">
        <v>111.85043422272429</v>
      </c>
      <c r="B9616">
        <f t="shared" si="150"/>
        <v>1.1669348031825792E-113</v>
      </c>
    </row>
    <row r="9617" spans="1:2">
      <c r="A9617">
        <v>158.26666913169902</v>
      </c>
      <c r="B9617">
        <f t="shared" si="150"/>
        <v>5.3391885544234412E-13</v>
      </c>
    </row>
    <row r="9618" spans="1:2">
      <c r="A9618">
        <v>230.04197419111733</v>
      </c>
      <c r="B9618">
        <f t="shared" si="150"/>
        <v>5.0558613045839041E-62</v>
      </c>
    </row>
    <row r="9619" spans="1:2">
      <c r="A9619">
        <v>218.35291636278271</v>
      </c>
      <c r="B9619">
        <f t="shared" si="150"/>
        <v>4.3010735098053142E-37</v>
      </c>
    </row>
    <row r="9620" spans="1:2">
      <c r="A9620">
        <v>206.31609277159441</v>
      </c>
      <c r="B9620">
        <f t="shared" si="150"/>
        <v>2.5979367892243956E-18</v>
      </c>
    </row>
    <row r="9621" spans="1:2">
      <c r="A9621">
        <v>89.162747826485429</v>
      </c>
      <c r="B9621">
        <f t="shared" si="150"/>
        <v>1.0919904000498565E-200</v>
      </c>
    </row>
    <row r="9622" spans="1:2">
      <c r="A9622">
        <v>144.83426002669148</v>
      </c>
      <c r="B9622">
        <f t="shared" si="150"/>
        <v>1.9366526955064608E-31</v>
      </c>
    </row>
    <row r="9623" spans="1:2">
      <c r="A9623">
        <v>216.12705313571496</v>
      </c>
      <c r="B9623">
        <f t="shared" si="150"/>
        <v>4.3001413685002083E-33</v>
      </c>
    </row>
    <row r="9624" spans="1:2">
      <c r="A9624">
        <v>226.89202114604996</v>
      </c>
      <c r="B9624">
        <f t="shared" si="150"/>
        <v>1.1771117893075357E-54</v>
      </c>
    </row>
    <row r="9625" spans="1:2">
      <c r="A9625">
        <v>145.80276274471544</v>
      </c>
      <c r="B9625">
        <f t="shared" si="150"/>
        <v>8.088958420942482E-30</v>
      </c>
    </row>
    <row r="9626" spans="1:2">
      <c r="A9626">
        <v>157.96725892840186</v>
      </c>
      <c r="B9626">
        <f t="shared" si="150"/>
        <v>2.5781529024921399E-13</v>
      </c>
    </row>
    <row r="9627" spans="1:2">
      <c r="A9627">
        <v>233.26057589627453</v>
      </c>
      <c r="B9627">
        <f t="shared" si="150"/>
        <v>4.8046078245287658E-70</v>
      </c>
    </row>
    <row r="9628" spans="1:2">
      <c r="A9628">
        <v>235.68299229707918</v>
      </c>
      <c r="B9628">
        <f t="shared" si="150"/>
        <v>2.0618495167057573E-76</v>
      </c>
    </row>
    <row r="9629" spans="1:2">
      <c r="A9629">
        <v>96.54178302269429</v>
      </c>
      <c r="B9629">
        <f t="shared" si="150"/>
        <v>1.173116967554728E-169</v>
      </c>
    </row>
    <row r="9630" spans="1:2">
      <c r="A9630">
        <v>186.9798988988623</v>
      </c>
      <c r="B9630">
        <f t="shared" si="150"/>
        <v>8.8781568826577732E-3</v>
      </c>
    </row>
    <row r="9631" spans="1:2">
      <c r="A9631">
        <v>126.73942410372547</v>
      </c>
      <c r="B9631">
        <f t="shared" si="150"/>
        <v>4.8046078245287658E-70</v>
      </c>
    </row>
    <row r="9632" spans="1:2">
      <c r="A9632">
        <v>196.04807380317652</v>
      </c>
      <c r="B9632">
        <f t="shared" si="150"/>
        <v>8.1279989931132132E-8</v>
      </c>
    </row>
    <row r="9633" spans="1:2">
      <c r="A9633">
        <v>140.3403239234467</v>
      </c>
      <c r="B9633">
        <f t="shared" si="150"/>
        <v>1.4925636645964547E-39</v>
      </c>
    </row>
    <row r="9634" spans="1:2">
      <c r="A9634">
        <v>179.9629505964549</v>
      </c>
      <c r="B9634">
        <f t="shared" si="150"/>
        <v>0.13297061956799486</v>
      </c>
    </row>
    <row r="9635" spans="1:2">
      <c r="A9635">
        <v>189.3035748705006</v>
      </c>
      <c r="B9635">
        <f t="shared" si="150"/>
        <v>1.0849237567810298E-3</v>
      </c>
    </row>
    <row r="9636" spans="1:2">
      <c r="A9636">
        <v>216.06188329285942</v>
      </c>
      <c r="B9636">
        <f t="shared" si="150"/>
        <v>5.5845916991618958E-33</v>
      </c>
    </row>
    <row r="9637" spans="1:2">
      <c r="A9637">
        <v>64.423486946616322</v>
      </c>
      <c r="B9637">
        <f t="shared" si="150"/>
        <v>0</v>
      </c>
    </row>
    <row r="9638" spans="1:2">
      <c r="A9638">
        <v>139.53300640394446</v>
      </c>
      <c r="B9638">
        <f t="shared" si="150"/>
        <v>4.1037709099565552E-41</v>
      </c>
    </row>
    <row r="9639" spans="1:2">
      <c r="A9639">
        <v>86.021375863929279</v>
      </c>
      <c r="B9639">
        <f t="shared" si="150"/>
        <v>1.0725122872106602E-214</v>
      </c>
    </row>
    <row r="9640" spans="1:2">
      <c r="A9640">
        <v>250.83428499754518</v>
      </c>
      <c r="B9640">
        <f t="shared" si="150"/>
        <v>1.1595784949396257E-122</v>
      </c>
    </row>
    <row r="9641" spans="1:2">
      <c r="A9641">
        <v>242.00504685693886</v>
      </c>
      <c r="B9641">
        <f t="shared" si="150"/>
        <v>2.3050991997248318E-94</v>
      </c>
    </row>
    <row r="9642" spans="1:2">
      <c r="A9642">
        <v>199.94347940126318</v>
      </c>
      <c r="B9642">
        <f t="shared" si="150"/>
        <v>3.3672178271200995E-11</v>
      </c>
    </row>
    <row r="9643" spans="1:2">
      <c r="A9643">
        <v>133.80617747287033</v>
      </c>
      <c r="B9643">
        <f t="shared" si="150"/>
        <v>4.35431807713153E-53</v>
      </c>
    </row>
    <row r="9644" spans="1:2">
      <c r="A9644">
        <v>106.64403634989867</v>
      </c>
      <c r="B9644">
        <f t="shared" si="150"/>
        <v>1.9566633227444853E-131</v>
      </c>
    </row>
    <row r="9645" spans="1:2">
      <c r="A9645">
        <v>191.31462113335147</v>
      </c>
      <c r="B9645">
        <f t="shared" si="150"/>
        <v>1.0838625970306685E-4</v>
      </c>
    </row>
    <row r="9646" spans="1:2">
      <c r="A9646">
        <v>97.11694747209549</v>
      </c>
      <c r="B9646">
        <f t="shared" si="150"/>
        <v>2.3861787680501403E-167</v>
      </c>
    </row>
    <row r="9647" spans="1:2">
      <c r="A9647">
        <v>171.22352392078028</v>
      </c>
      <c r="B9647">
        <f t="shared" si="150"/>
        <v>1.8421855374109017E-3</v>
      </c>
    </row>
    <row r="9648" spans="1:2">
      <c r="A9648">
        <v>124.67671740494552</v>
      </c>
      <c r="B9648">
        <f t="shared" si="150"/>
        <v>1.8952552697306429E-75</v>
      </c>
    </row>
    <row r="9649" spans="1:2">
      <c r="A9649">
        <v>178.44508465685067</v>
      </c>
      <c r="B9649">
        <f t="shared" si="150"/>
        <v>0.11626642924395726</v>
      </c>
    </row>
    <row r="9650" spans="1:2">
      <c r="A9650">
        <v>180.13463022696669</v>
      </c>
      <c r="B9650">
        <f t="shared" si="150"/>
        <v>0.13284692109116622</v>
      </c>
    </row>
    <row r="9651" spans="1:2">
      <c r="A9651">
        <v>162.51882743716124</v>
      </c>
      <c r="B9651">
        <f t="shared" si="150"/>
        <v>5.6317224619333877E-9</v>
      </c>
    </row>
    <row r="9652" spans="1:2">
      <c r="A9652">
        <v>154.32806821962004</v>
      </c>
      <c r="B9652">
        <f t="shared" si="150"/>
        <v>1.6696490632089406E-17</v>
      </c>
    </row>
    <row r="9653" spans="1:2">
      <c r="A9653">
        <v>196.46269083721563</v>
      </c>
      <c r="B9653">
        <f t="shared" si="150"/>
        <v>3.8437664105798341E-8</v>
      </c>
    </row>
    <row r="9654" spans="1:2">
      <c r="A9654">
        <v>177.91804384585703</v>
      </c>
      <c r="B9654">
        <f t="shared" si="150"/>
        <v>0.10452189803337332</v>
      </c>
    </row>
    <row r="9655" spans="1:2">
      <c r="A9655">
        <v>142.47028775542276</v>
      </c>
      <c r="B9655">
        <f t="shared" si="150"/>
        <v>1.3827542845112945E-35</v>
      </c>
    </row>
    <row r="9656" spans="1:2">
      <c r="A9656">
        <v>144.59636690815387</v>
      </c>
      <c r="B9656">
        <f t="shared" si="150"/>
        <v>7.6207993012731998E-32</v>
      </c>
    </row>
    <row r="9657" spans="1:2">
      <c r="A9657">
        <v>154.77440047077835</v>
      </c>
      <c r="B9657">
        <f t="shared" si="150"/>
        <v>5.8983972983108179E-17</v>
      </c>
    </row>
    <row r="9658" spans="1:2">
      <c r="A9658">
        <v>205.10221747797914</v>
      </c>
      <c r="B9658">
        <f t="shared" si="150"/>
        <v>8.3282689927658056E-17</v>
      </c>
    </row>
    <row r="9659" spans="1:2">
      <c r="A9659">
        <v>197.89967427612282</v>
      </c>
      <c r="B9659">
        <f t="shared" si="150"/>
        <v>2.4739282754594035E-9</v>
      </c>
    </row>
    <row r="9660" spans="1:2">
      <c r="A9660">
        <v>191.37857339017501</v>
      </c>
      <c r="B9660">
        <f t="shared" si="150"/>
        <v>9.9990442158248989E-5</v>
      </c>
    </row>
    <row r="9661" spans="1:2">
      <c r="A9661">
        <v>207.66697548395314</v>
      </c>
      <c r="B9661">
        <f t="shared" si="150"/>
        <v>4.5199925584006284E-20</v>
      </c>
    </row>
    <row r="9662" spans="1:2">
      <c r="A9662">
        <v>234.26711368272663</v>
      </c>
      <c r="B9662">
        <f t="shared" si="150"/>
        <v>1.1757778211492386E-72</v>
      </c>
    </row>
    <row r="9663" spans="1:2">
      <c r="A9663">
        <v>125.25640431675129</v>
      </c>
      <c r="B9663">
        <f t="shared" si="150"/>
        <v>6.5630364847310288E-74</v>
      </c>
    </row>
    <row r="9664" spans="1:2">
      <c r="A9664">
        <v>230.06087576475693</v>
      </c>
      <c r="B9664">
        <f t="shared" si="150"/>
        <v>4.5513845379706461E-62</v>
      </c>
    </row>
    <row r="9665" spans="1:2">
      <c r="A9665">
        <v>157.01249753845332</v>
      </c>
      <c r="B9665">
        <f t="shared" si="150"/>
        <v>2.3671366681609694E-14</v>
      </c>
    </row>
    <row r="9666" spans="1:2">
      <c r="A9666">
        <v>263.26525858137757</v>
      </c>
      <c r="B9666">
        <f t="shared" ref="B9666:B9729" si="151">_xlfn.NORM.DIST(A9666,180,3,FALSE)</f>
        <v>7.0071081350054571E-169</v>
      </c>
    </row>
    <row r="9667" spans="1:2">
      <c r="A9667">
        <v>235.54859399126144</v>
      </c>
      <c r="B9667">
        <f t="shared" si="151"/>
        <v>4.7309314736580335E-76</v>
      </c>
    </row>
    <row r="9668" spans="1:2">
      <c r="A9668">
        <v>120.65508872154169</v>
      </c>
      <c r="B9668">
        <f t="shared" si="151"/>
        <v>1.416493058206332E-86</v>
      </c>
    </row>
    <row r="9669" spans="1:2">
      <c r="A9669">
        <v>225.02401225181529</v>
      </c>
      <c r="B9669">
        <f t="shared" si="151"/>
        <v>1.6349472422199133E-50</v>
      </c>
    </row>
    <row r="9670" spans="1:2">
      <c r="A9670">
        <v>170.14051013546123</v>
      </c>
      <c r="B9670">
        <f t="shared" si="151"/>
        <v>6.0030011059073471E-4</v>
      </c>
    </row>
    <row r="9671" spans="1:2">
      <c r="A9671">
        <v>219.72832473664312</v>
      </c>
      <c r="B9671">
        <f t="shared" si="151"/>
        <v>1.1026585385155201E-39</v>
      </c>
    </row>
    <row r="9672" spans="1:2">
      <c r="A9672">
        <v>253.80890565400477</v>
      </c>
      <c r="B9672">
        <f t="shared" si="151"/>
        <v>4.8222266276979159E-133</v>
      </c>
    </row>
    <row r="9673" spans="1:2">
      <c r="A9673">
        <v>252.09431259980192</v>
      </c>
      <c r="B9673">
        <f t="shared" si="151"/>
        <v>5.2370639724893945E-127</v>
      </c>
    </row>
    <row r="9674" spans="1:2">
      <c r="A9674">
        <v>242.9218311587465</v>
      </c>
      <c r="B9674">
        <f t="shared" si="151"/>
        <v>3.9750829763804831E-97</v>
      </c>
    </row>
    <row r="9675" spans="1:2">
      <c r="A9675">
        <v>245.60562269442016</v>
      </c>
      <c r="B9675">
        <f t="shared" si="151"/>
        <v>1.8914494420136419E-105</v>
      </c>
    </row>
    <row r="9676" spans="1:2">
      <c r="A9676">
        <v>146.1050719623745</v>
      </c>
      <c r="B9676">
        <f t="shared" si="151"/>
        <v>2.5383641482028194E-29</v>
      </c>
    </row>
    <row r="9677" spans="1:2">
      <c r="A9677">
        <v>123.38004626115435</v>
      </c>
      <c r="B9677">
        <f t="shared" si="151"/>
        <v>5.9631985288885228E-79</v>
      </c>
    </row>
    <row r="9678" spans="1:2">
      <c r="A9678">
        <v>260.08724307728698</v>
      </c>
      <c r="B9678">
        <f t="shared" si="151"/>
        <v>2.349614462730165E-156</v>
      </c>
    </row>
    <row r="9679" spans="1:2">
      <c r="A9679">
        <v>241.2519988862914</v>
      </c>
      <c r="B9679">
        <f t="shared" si="151"/>
        <v>4.0009630354728352E-92</v>
      </c>
    </row>
    <row r="9680" spans="1:2">
      <c r="A9680">
        <v>153.4340121904097</v>
      </c>
      <c r="B9680">
        <f t="shared" si="151"/>
        <v>1.2467655192988976E-18</v>
      </c>
    </row>
    <row r="9681" spans="1:2">
      <c r="A9681">
        <v>216.30273340604617</v>
      </c>
      <c r="B9681">
        <f t="shared" si="151"/>
        <v>2.1206700374022414E-33</v>
      </c>
    </row>
    <row r="9682" spans="1:2">
      <c r="A9682">
        <v>168.85729041830928</v>
      </c>
      <c r="B9682">
        <f t="shared" si="151"/>
        <v>1.3431439000280017E-4</v>
      </c>
    </row>
    <row r="9683" spans="1:2">
      <c r="A9683">
        <v>164.32456550290226</v>
      </c>
      <c r="B9683">
        <f t="shared" si="151"/>
        <v>1.5674899303504186E-7</v>
      </c>
    </row>
    <row r="9684" spans="1:2">
      <c r="A9684">
        <v>128.25050634972285</v>
      </c>
      <c r="B9684">
        <f t="shared" si="151"/>
        <v>3.2372584441508842E-66</v>
      </c>
    </row>
    <row r="9685" spans="1:2">
      <c r="A9685">
        <v>321.97656128089875</v>
      </c>
      <c r="B9685">
        <f t="shared" si="151"/>
        <v>0</v>
      </c>
    </row>
    <row r="9686" spans="1:2">
      <c r="A9686">
        <v>243.9279051029007</v>
      </c>
      <c r="B9686">
        <f t="shared" si="151"/>
        <v>3.31278420748009E-100</v>
      </c>
    </row>
    <row r="9687" spans="1:2">
      <c r="A9687">
        <v>196.94427510301466</v>
      </c>
      <c r="B9687">
        <f t="shared" si="151"/>
        <v>1.5724894344189793E-8</v>
      </c>
    </row>
    <row r="9688" spans="1:2">
      <c r="A9688">
        <v>184.85092073176929</v>
      </c>
      <c r="B9688">
        <f t="shared" si="151"/>
        <v>3.5977821614183433E-2</v>
      </c>
    </row>
    <row r="9689" spans="1:2">
      <c r="A9689">
        <v>219.55948614020599</v>
      </c>
      <c r="B9689">
        <f t="shared" si="151"/>
        <v>2.319699382117381E-39</v>
      </c>
    </row>
    <row r="9690" spans="1:2">
      <c r="A9690">
        <v>211.9060882247868</v>
      </c>
      <c r="B9690">
        <f t="shared" si="151"/>
        <v>3.6480445098857371E-26</v>
      </c>
    </row>
    <row r="9691" spans="1:2">
      <c r="A9691">
        <v>190.5800108940457</v>
      </c>
      <c r="B9691">
        <f t="shared" si="151"/>
        <v>2.6487500637066818E-4</v>
      </c>
    </row>
    <row r="9692" spans="1:2">
      <c r="A9692">
        <v>127.0747820851102</v>
      </c>
      <c r="B9692">
        <f t="shared" si="151"/>
        <v>3.4741079553747005E-69</v>
      </c>
    </row>
    <row r="9693" spans="1:2">
      <c r="A9693">
        <v>248.73516667837976</v>
      </c>
      <c r="B9693">
        <f t="shared" si="151"/>
        <v>1.3582908600363959E-115</v>
      </c>
    </row>
    <row r="9694" spans="1:2">
      <c r="A9694">
        <v>158.94405282750085</v>
      </c>
      <c r="B9694">
        <f t="shared" si="151"/>
        <v>2.6718015905533992E-12</v>
      </c>
    </row>
    <row r="9695" spans="1:2">
      <c r="A9695">
        <v>114.58130575163523</v>
      </c>
      <c r="B9695">
        <f t="shared" si="151"/>
        <v>7.3744377038829013E-105</v>
      </c>
    </row>
    <row r="9696" spans="1:2">
      <c r="A9696">
        <v>196.41334961277607</v>
      </c>
      <c r="B9696">
        <f t="shared" si="151"/>
        <v>4.2062513616147083E-8</v>
      </c>
    </row>
    <row r="9697" spans="1:2">
      <c r="A9697">
        <v>152.33754697845143</v>
      </c>
      <c r="B9697">
        <f t="shared" si="151"/>
        <v>4.5832655709732864E-20</v>
      </c>
    </row>
    <row r="9698" spans="1:2">
      <c r="A9698">
        <v>98.137864369782619</v>
      </c>
      <c r="B9698">
        <f t="shared" si="151"/>
        <v>2.727281841101001E-163</v>
      </c>
    </row>
    <row r="9699" spans="1:2">
      <c r="A9699">
        <v>176.55046281077375</v>
      </c>
      <c r="B9699">
        <f t="shared" si="151"/>
        <v>6.8657601609174723E-2</v>
      </c>
    </row>
    <row r="9700" spans="1:2">
      <c r="A9700">
        <v>199.21275384120236</v>
      </c>
      <c r="B9700">
        <f t="shared" si="151"/>
        <v>1.6505075997431145E-10</v>
      </c>
    </row>
    <row r="9701" spans="1:2">
      <c r="A9701">
        <v>213.24085241729335</v>
      </c>
      <c r="B9701">
        <f t="shared" si="151"/>
        <v>2.9109616205404122E-28</v>
      </c>
    </row>
    <row r="9702" spans="1:2">
      <c r="A9702">
        <v>164.42672676901566</v>
      </c>
      <c r="B9702">
        <f t="shared" si="151"/>
        <v>1.8716708680686023E-7</v>
      </c>
    </row>
    <row r="9703" spans="1:2">
      <c r="A9703">
        <v>235.61225634664879</v>
      </c>
      <c r="B9703">
        <f t="shared" si="151"/>
        <v>3.1930248362400339E-76</v>
      </c>
    </row>
    <row r="9704" spans="1:2">
      <c r="A9704">
        <v>141.4708235640137</v>
      </c>
      <c r="B9704">
        <f t="shared" si="151"/>
        <v>2.0259075940058967E-37</v>
      </c>
    </row>
    <row r="9705" spans="1:2">
      <c r="A9705">
        <v>142.93929029889114</v>
      </c>
      <c r="B9705">
        <f t="shared" si="151"/>
        <v>9.6560319369294394E-35</v>
      </c>
    </row>
    <row r="9706" spans="1:2">
      <c r="A9706">
        <v>231.10081019665813</v>
      </c>
      <c r="B9706">
        <f t="shared" si="151"/>
        <v>1.317943746844749E-64</v>
      </c>
    </row>
    <row r="9707" spans="1:2">
      <c r="A9707">
        <v>230.48575530963717</v>
      </c>
      <c r="B9707">
        <f t="shared" si="151"/>
        <v>4.2404599779321748E-63</v>
      </c>
    </row>
    <row r="9708" spans="1:2">
      <c r="A9708">
        <v>208.41573291334498</v>
      </c>
      <c r="B9708">
        <f t="shared" si="151"/>
        <v>4.384990277649E-21</v>
      </c>
    </row>
    <row r="9709" spans="1:2">
      <c r="A9709">
        <v>75.535756877507083</v>
      </c>
      <c r="B9709">
        <f t="shared" si="151"/>
        <v>6.6996099810637307E-265</v>
      </c>
    </row>
    <row r="9710" spans="1:2">
      <c r="A9710">
        <v>147.70869074680377</v>
      </c>
      <c r="B9710">
        <f t="shared" si="151"/>
        <v>9.2338590709021086E-27</v>
      </c>
    </row>
    <row r="9711" spans="1:2">
      <c r="A9711">
        <v>203.58069878027891</v>
      </c>
      <c r="B9711">
        <f t="shared" si="151"/>
        <v>5.1018067493902758E-15</v>
      </c>
    </row>
    <row r="9712" spans="1:2">
      <c r="A9712">
        <v>185.19201876159059</v>
      </c>
      <c r="B9712">
        <f t="shared" si="151"/>
        <v>2.9742888999126121E-2</v>
      </c>
    </row>
    <row r="9713" spans="1:2">
      <c r="A9713">
        <v>182.19913431465102</v>
      </c>
      <c r="B9713">
        <f t="shared" si="151"/>
        <v>0.10164914598972541</v>
      </c>
    </row>
    <row r="9714" spans="1:2">
      <c r="A9714">
        <v>213.19261281831132</v>
      </c>
      <c r="B9714">
        <f t="shared" si="151"/>
        <v>3.478230498984556E-28</v>
      </c>
    </row>
    <row r="9715" spans="1:2">
      <c r="A9715">
        <v>187.64214973969501</v>
      </c>
      <c r="B9715">
        <f t="shared" si="151"/>
        <v>5.1842425941668342E-3</v>
      </c>
    </row>
    <row r="9716" spans="1:2">
      <c r="A9716">
        <v>146.29455154106836</v>
      </c>
      <c r="B9716">
        <f t="shared" si="151"/>
        <v>5.1713040206540405E-29</v>
      </c>
    </row>
    <row r="9717" spans="1:2">
      <c r="A9717">
        <v>161.42659478617134</v>
      </c>
      <c r="B9717">
        <f t="shared" si="151"/>
        <v>6.316867096505759E-10</v>
      </c>
    </row>
    <row r="9718" spans="1:2">
      <c r="A9718">
        <v>115.84898675180739</v>
      </c>
      <c r="B9718">
        <f t="shared" si="151"/>
        <v>6.7723563455459616E-101</v>
      </c>
    </row>
    <row r="9719" spans="1:2">
      <c r="A9719">
        <v>157.93299257864419</v>
      </c>
      <c r="B9719">
        <f t="shared" si="151"/>
        <v>2.3705479599464534E-13</v>
      </c>
    </row>
    <row r="9720" spans="1:2">
      <c r="A9720">
        <v>228.76327693636995</v>
      </c>
      <c r="B9720">
        <f t="shared" si="151"/>
        <v>5.6507774244273942E-59</v>
      </c>
    </row>
    <row r="9721" spans="1:2">
      <c r="A9721">
        <v>184.02070099880802</v>
      </c>
      <c r="B9721">
        <f t="shared" si="151"/>
        <v>5.4168053562706125E-2</v>
      </c>
    </row>
    <row r="9722" spans="1:2">
      <c r="A9722">
        <v>118.54692547756713</v>
      </c>
      <c r="B9722">
        <f t="shared" si="151"/>
        <v>1.0159385146653583E-92</v>
      </c>
    </row>
    <row r="9723" spans="1:2">
      <c r="A9723">
        <v>35.82668159622699</v>
      </c>
      <c r="B9723">
        <f t="shared" si="151"/>
        <v>0</v>
      </c>
    </row>
    <row r="9724" spans="1:2">
      <c r="A9724">
        <v>232.82502797854249</v>
      </c>
      <c r="B9724">
        <f t="shared" si="151"/>
        <v>6.2585904203146144E-69</v>
      </c>
    </row>
    <row r="9725" spans="1:2">
      <c r="A9725">
        <v>53.328379180748016</v>
      </c>
      <c r="B9725">
        <f t="shared" si="151"/>
        <v>0</v>
      </c>
    </row>
    <row r="9726" spans="1:2">
      <c r="A9726">
        <v>142.61848536960315</v>
      </c>
      <c r="B9726">
        <f t="shared" si="151"/>
        <v>2.5621238425896259E-35</v>
      </c>
    </row>
    <row r="9727" spans="1:2">
      <c r="A9727">
        <v>191.9392427677667</v>
      </c>
      <c r="B9727">
        <f t="shared" si="151"/>
        <v>4.836441417591914E-5</v>
      </c>
    </row>
    <row r="9728" spans="1:2">
      <c r="A9728">
        <v>184.1967871311499</v>
      </c>
      <c r="B9728">
        <f t="shared" si="151"/>
        <v>4.998401340646861E-2</v>
      </c>
    </row>
    <row r="9729" spans="1:2">
      <c r="A9729">
        <v>214.01668664082536</v>
      </c>
      <c r="B9729">
        <f t="shared" si="151"/>
        <v>1.6034230700450422E-29</v>
      </c>
    </row>
    <row r="9730" spans="1:2">
      <c r="A9730">
        <v>134.77398442744743</v>
      </c>
      <c r="B9730">
        <f t="shared" ref="B9730:B9793" si="152">_xlfn.NORM.DIST(A9730,180,3,FALSE)</f>
        <v>5.93800436506107E-51</v>
      </c>
    </row>
    <row r="9731" spans="1:2">
      <c r="A9731">
        <v>185.32925810148299</v>
      </c>
      <c r="B9731">
        <f t="shared" si="152"/>
        <v>2.7450148371534491E-2</v>
      </c>
    </row>
    <row r="9732" spans="1:2">
      <c r="A9732">
        <v>132.4914164794609</v>
      </c>
      <c r="B9732">
        <f t="shared" si="152"/>
        <v>4.6398691084673566E-56</v>
      </c>
    </row>
    <row r="9733" spans="1:2">
      <c r="A9733">
        <v>183.81719019060256</v>
      </c>
      <c r="B9733">
        <f t="shared" si="152"/>
        <v>5.9187344138810744E-2</v>
      </c>
    </row>
    <row r="9734" spans="1:2">
      <c r="A9734">
        <v>129.7429189432296</v>
      </c>
      <c r="B9734">
        <f t="shared" si="152"/>
        <v>1.5249113204214469E-62</v>
      </c>
    </row>
    <row r="9735" spans="1:2">
      <c r="A9735">
        <v>151.52043079040595</v>
      </c>
      <c r="B9735">
        <f t="shared" si="152"/>
        <v>3.5837525297508933E-21</v>
      </c>
    </row>
    <row r="9736" spans="1:2">
      <c r="A9736">
        <v>74.859010964864865</v>
      </c>
      <c r="B9736">
        <f t="shared" si="152"/>
        <v>2.5326791518164295E-268</v>
      </c>
    </row>
    <row r="9737" spans="1:2">
      <c r="A9737">
        <v>174.80409655916446</v>
      </c>
      <c r="B9737">
        <f t="shared" si="152"/>
        <v>2.967628385492023E-2</v>
      </c>
    </row>
    <row r="9738" spans="1:2">
      <c r="A9738">
        <v>233.17325758369407</v>
      </c>
      <c r="B9738">
        <f t="shared" si="152"/>
        <v>8.0517366041138929E-70</v>
      </c>
    </row>
    <row r="9739" spans="1:2">
      <c r="A9739">
        <v>137.61756963474909</v>
      </c>
      <c r="B9739">
        <f t="shared" si="152"/>
        <v>6.0859215382987942E-45</v>
      </c>
    </row>
    <row r="9740" spans="1:2">
      <c r="A9740">
        <v>108.58799942041514</v>
      </c>
      <c r="B9740">
        <f t="shared" si="152"/>
        <v>1.2065778271812206E-124</v>
      </c>
    </row>
    <row r="9741" spans="1:2">
      <c r="A9741">
        <v>193.56553184450604</v>
      </c>
      <c r="B9741">
        <f t="shared" si="152"/>
        <v>4.8279569685239567E-6</v>
      </c>
    </row>
    <row r="9742" spans="1:2">
      <c r="A9742">
        <v>136.4323366030294</v>
      </c>
      <c r="B9742">
        <f t="shared" si="152"/>
        <v>2.1205053753253394E-47</v>
      </c>
    </row>
    <row r="9743" spans="1:2">
      <c r="A9743">
        <v>182.66396227743826</v>
      </c>
      <c r="B9743">
        <f t="shared" si="152"/>
        <v>8.9652727450657083E-2</v>
      </c>
    </row>
    <row r="9744" spans="1:2">
      <c r="A9744">
        <v>281.13431926583871</v>
      </c>
      <c r="B9744">
        <f t="shared" si="152"/>
        <v>2.2099437301359397E-248</v>
      </c>
    </row>
    <row r="9745" spans="1:2">
      <c r="A9745">
        <v>199.12897232614341</v>
      </c>
      <c r="B9745">
        <f t="shared" si="152"/>
        <v>1.972980884367413E-10</v>
      </c>
    </row>
    <row r="9746" spans="1:2">
      <c r="A9746">
        <v>101.60833244270179</v>
      </c>
      <c r="B9746">
        <f t="shared" si="152"/>
        <v>7.1509023295522946E-150</v>
      </c>
    </row>
    <row r="9747" spans="1:2">
      <c r="A9747">
        <v>171.42541128094308</v>
      </c>
      <c r="B9747">
        <f t="shared" si="152"/>
        <v>2.2379529464172129E-3</v>
      </c>
    </row>
    <row r="9748" spans="1:2">
      <c r="A9748">
        <v>149.53791082887619</v>
      </c>
      <c r="B9748">
        <f t="shared" si="152"/>
        <v>5.4321314818246905E-24</v>
      </c>
    </row>
    <row r="9749" spans="1:2">
      <c r="A9749">
        <v>262.82460839836858</v>
      </c>
      <c r="B9749">
        <f t="shared" si="152"/>
        <v>4.0866632270943238E-167</v>
      </c>
    </row>
    <row r="9750" spans="1:2">
      <c r="A9750">
        <v>198.69017751232604</v>
      </c>
      <c r="B9750">
        <f t="shared" si="152"/>
        <v>4.9603756432070117E-10</v>
      </c>
    </row>
    <row r="9751" spans="1:2">
      <c r="A9751">
        <v>307.63084669131786</v>
      </c>
      <c r="B9751">
        <f t="shared" si="152"/>
        <v>0</v>
      </c>
    </row>
    <row r="9752" spans="1:2">
      <c r="A9752">
        <v>167.74377900190302</v>
      </c>
      <c r="B9752">
        <f t="shared" si="152"/>
        <v>3.1585070640179961E-5</v>
      </c>
    </row>
    <row r="9753" spans="1:2">
      <c r="A9753">
        <v>270.04756066133268</v>
      </c>
      <c r="B9753">
        <f t="shared" si="152"/>
        <v>3.0525588834180475E-197</v>
      </c>
    </row>
    <row r="9754" spans="1:2">
      <c r="A9754">
        <v>239.79251909593586</v>
      </c>
      <c r="B9754">
        <f t="shared" si="152"/>
        <v>7.3210357587157577E-88</v>
      </c>
    </row>
    <row r="9755" spans="1:2">
      <c r="A9755">
        <v>310.61056961305439</v>
      </c>
      <c r="B9755">
        <f t="shared" si="152"/>
        <v>0</v>
      </c>
    </row>
    <row r="9756" spans="1:2">
      <c r="A9756">
        <v>199.3636185485957</v>
      </c>
      <c r="B9756">
        <f t="shared" si="152"/>
        <v>1.1945385079555437E-10</v>
      </c>
    </row>
    <row r="9757" spans="1:2">
      <c r="A9757">
        <v>162.36981809895951</v>
      </c>
      <c r="B9757">
        <f t="shared" si="152"/>
        <v>4.2112231239478015E-9</v>
      </c>
    </row>
    <row r="9758" spans="1:2">
      <c r="A9758">
        <v>201.76753923777142</v>
      </c>
      <c r="B9758">
        <f t="shared" si="152"/>
        <v>4.9155409348517932E-13</v>
      </c>
    </row>
    <row r="9759" spans="1:2">
      <c r="A9759">
        <v>176.24148586008232</v>
      </c>
      <c r="B9759">
        <f t="shared" si="152"/>
        <v>6.0667180706445646E-2</v>
      </c>
    </row>
    <row r="9760" spans="1:2">
      <c r="A9760">
        <v>146.26057509274688</v>
      </c>
      <c r="B9760">
        <f t="shared" si="152"/>
        <v>4.55314070572407E-29</v>
      </c>
    </row>
    <row r="9761" spans="1:2">
      <c r="A9761">
        <v>231.78868832445005</v>
      </c>
      <c r="B9761">
        <f t="shared" si="152"/>
        <v>2.5838338784901402E-66</v>
      </c>
    </row>
    <row r="9762" spans="1:2">
      <c r="A9762">
        <v>121.67206295969663</v>
      </c>
      <c r="B9762">
        <f t="shared" si="152"/>
        <v>1.0928362442104371E-83</v>
      </c>
    </row>
    <row r="9763" spans="1:2">
      <c r="A9763">
        <v>290.57258234359324</v>
      </c>
      <c r="B9763">
        <f t="shared" si="152"/>
        <v>1.3620241234102639E-296</v>
      </c>
    </row>
    <row r="9764" spans="1:2">
      <c r="A9764">
        <v>138.43317833532637</v>
      </c>
      <c r="B9764">
        <f t="shared" si="152"/>
        <v>2.7310398601541762E-43</v>
      </c>
    </row>
    <row r="9765" spans="1:2">
      <c r="A9765">
        <v>254.437180046516</v>
      </c>
      <c r="B9765">
        <f t="shared" si="152"/>
        <v>2.7291900592279351E-135</v>
      </c>
    </row>
    <row r="9766" spans="1:2">
      <c r="A9766">
        <v>215.12613943712495</v>
      </c>
      <c r="B9766">
        <f t="shared" si="152"/>
        <v>2.2605435578782946E-31</v>
      </c>
    </row>
    <row r="9767" spans="1:2">
      <c r="A9767">
        <v>161.21380713200779</v>
      </c>
      <c r="B9767">
        <f t="shared" si="152"/>
        <v>4.0615940764084355E-10</v>
      </c>
    </row>
    <row r="9768" spans="1:2">
      <c r="A9768">
        <v>202.65973989779013</v>
      </c>
      <c r="B9768">
        <f t="shared" si="152"/>
        <v>5.4350739874515974E-14</v>
      </c>
    </row>
    <row r="9769" spans="1:2">
      <c r="A9769">
        <v>216.62011749838712</v>
      </c>
      <c r="B9769">
        <f t="shared" si="152"/>
        <v>5.8621046577509718E-34</v>
      </c>
    </row>
    <row r="9770" spans="1:2">
      <c r="A9770">
        <v>203.04797590113594</v>
      </c>
      <c r="B9770">
        <f t="shared" si="152"/>
        <v>2.0279362269740666E-14</v>
      </c>
    </row>
    <row r="9771" spans="1:2">
      <c r="A9771">
        <v>285.50278602750041</v>
      </c>
      <c r="B9771">
        <f t="shared" si="152"/>
        <v>3.6712903695446794E-270</v>
      </c>
    </row>
    <row r="9772" spans="1:2">
      <c r="A9772">
        <v>199.48526119122107</v>
      </c>
      <c r="B9772">
        <f t="shared" si="152"/>
        <v>9.1871633186470751E-11</v>
      </c>
    </row>
    <row r="9773" spans="1:2">
      <c r="A9773">
        <v>149.54260723214247</v>
      </c>
      <c r="B9773">
        <f t="shared" si="152"/>
        <v>5.5191627650518848E-24</v>
      </c>
    </row>
    <row r="9774" spans="1:2">
      <c r="A9774">
        <v>228.16283308173297</v>
      </c>
      <c r="B9774">
        <f t="shared" si="152"/>
        <v>1.4331622152337312E-57</v>
      </c>
    </row>
    <row r="9775" spans="1:2">
      <c r="A9775">
        <v>167.70359866284707</v>
      </c>
      <c r="B9775">
        <f t="shared" si="152"/>
        <v>2.9900559397972373E-5</v>
      </c>
    </row>
    <row r="9776" spans="1:2">
      <c r="A9776">
        <v>241.00407517806161</v>
      </c>
      <c r="B9776">
        <f t="shared" si="152"/>
        <v>2.1551252541483756E-91</v>
      </c>
    </row>
    <row r="9777" spans="1:2">
      <c r="A9777">
        <v>189.22820049709117</v>
      </c>
      <c r="B9777">
        <f t="shared" si="152"/>
        <v>1.1724679409900113E-3</v>
      </c>
    </row>
    <row r="9778" spans="1:2">
      <c r="A9778">
        <v>160.82075876482122</v>
      </c>
      <c r="B9778">
        <f t="shared" si="152"/>
        <v>1.7728023314069958E-10</v>
      </c>
    </row>
    <row r="9779" spans="1:2">
      <c r="A9779">
        <v>154.46084307739511</v>
      </c>
      <c r="B9779">
        <f t="shared" si="152"/>
        <v>2.4360209832223083E-17</v>
      </c>
    </row>
    <row r="9780" spans="1:2">
      <c r="A9780">
        <v>185.63533603781252</v>
      </c>
      <c r="B9780">
        <f t="shared" si="152"/>
        <v>2.2780980478067259E-2</v>
      </c>
    </row>
    <row r="9781" spans="1:2">
      <c r="A9781">
        <v>89.39072631590534</v>
      </c>
      <c r="B9781">
        <f t="shared" si="152"/>
        <v>1.0871100223648719E-199</v>
      </c>
    </row>
    <row r="9782" spans="1:2">
      <c r="A9782">
        <v>263.39861324202502</v>
      </c>
      <c r="B9782">
        <f t="shared" si="152"/>
        <v>2.0384310344439364E-169</v>
      </c>
    </row>
    <row r="9783" spans="1:2">
      <c r="A9783">
        <v>186.47616616333835</v>
      </c>
      <c r="B9783">
        <f t="shared" si="152"/>
        <v>1.2937939001504382E-2</v>
      </c>
    </row>
    <row r="9784" spans="1:2">
      <c r="A9784">
        <v>206.93752549021156</v>
      </c>
      <c r="B9784">
        <f t="shared" si="152"/>
        <v>4.1320458084835435E-19</v>
      </c>
    </row>
    <row r="9785" spans="1:2">
      <c r="A9785">
        <v>27.941362531855702</v>
      </c>
      <c r="B9785">
        <f t="shared" si="152"/>
        <v>0</v>
      </c>
    </row>
    <row r="9786" spans="1:2">
      <c r="A9786">
        <v>178.40994860278443</v>
      </c>
      <c r="B9786">
        <f t="shared" si="152"/>
        <v>0.11555485783190536</v>
      </c>
    </row>
    <row r="9787" spans="1:2">
      <c r="A9787">
        <v>171.97889110291726</v>
      </c>
      <c r="B9787">
        <f t="shared" si="152"/>
        <v>3.7279581940878924E-3</v>
      </c>
    </row>
    <row r="9788" spans="1:2">
      <c r="A9788">
        <v>129.1435187337629</v>
      </c>
      <c r="B9788">
        <f t="shared" si="152"/>
        <v>5.2594351854642664E-64</v>
      </c>
    </row>
    <row r="9789" spans="1:2">
      <c r="A9789">
        <v>165.68524688380421</v>
      </c>
      <c r="B9789">
        <f t="shared" si="152"/>
        <v>1.5127830383706883E-6</v>
      </c>
    </row>
    <row r="9790" spans="1:2">
      <c r="A9790">
        <v>203.77620830884553</v>
      </c>
      <c r="B9790">
        <f t="shared" si="152"/>
        <v>3.0502423385522667E-15</v>
      </c>
    </row>
    <row r="9791" spans="1:2">
      <c r="A9791">
        <v>236.5117625228595</v>
      </c>
      <c r="B9791">
        <f t="shared" si="152"/>
        <v>1.1770531898878069E-78</v>
      </c>
    </row>
    <row r="9792" spans="1:2">
      <c r="A9792">
        <v>198.82793867480359</v>
      </c>
      <c r="B9792">
        <f t="shared" si="152"/>
        <v>3.722294950222374E-10</v>
      </c>
    </row>
    <row r="9793" spans="1:2">
      <c r="A9793">
        <v>149.49123669764958</v>
      </c>
      <c r="B9793">
        <f t="shared" si="152"/>
        <v>4.6377703839402587E-24</v>
      </c>
    </row>
    <row r="9794" spans="1:2">
      <c r="A9794">
        <v>98.222515589150134</v>
      </c>
      <c r="B9794">
        <f t="shared" ref="B9794:B9857" si="153">_xlfn.NORM.DIST(A9794,180,3,FALSE)</f>
        <v>5.8877699205418415E-163</v>
      </c>
    </row>
    <row r="9795" spans="1:2">
      <c r="A9795">
        <v>180.18142031876778</v>
      </c>
      <c r="B9795">
        <f t="shared" si="153"/>
        <v>0.13273782453449343</v>
      </c>
    </row>
    <row r="9796" spans="1:2">
      <c r="A9796">
        <v>244.38409400288947</v>
      </c>
      <c r="B9796">
        <f t="shared" si="153"/>
        <v>1.2820455291570708E-101</v>
      </c>
    </row>
    <row r="9797" spans="1:2">
      <c r="A9797">
        <v>210.16876689798664</v>
      </c>
      <c r="B9797">
        <f t="shared" si="153"/>
        <v>1.4590238880004008E-23</v>
      </c>
    </row>
    <row r="9798" spans="1:2">
      <c r="A9798">
        <v>94.969589553948026</v>
      </c>
      <c r="B9798">
        <f t="shared" si="153"/>
        <v>4.7648950439440658E-176</v>
      </c>
    </row>
    <row r="9799" spans="1:2">
      <c r="A9799">
        <v>198.79036744867335</v>
      </c>
      <c r="B9799">
        <f t="shared" si="153"/>
        <v>4.0263518875845235E-10</v>
      </c>
    </row>
    <row r="9800" spans="1:2">
      <c r="A9800">
        <v>206.54360741871642</v>
      </c>
      <c r="B9800">
        <f t="shared" si="153"/>
        <v>1.3318736317026206E-18</v>
      </c>
    </row>
    <row r="9801" spans="1:2">
      <c r="A9801">
        <v>231.32693331688643</v>
      </c>
      <c r="B9801">
        <f t="shared" si="153"/>
        <v>3.6397682654708913E-65</v>
      </c>
    </row>
    <row r="9802" spans="1:2">
      <c r="A9802">
        <v>176.28450723321293</v>
      </c>
      <c r="B9802">
        <f t="shared" si="153"/>
        <v>6.1760643079430404E-2</v>
      </c>
    </row>
    <row r="9803" spans="1:2">
      <c r="A9803">
        <v>259.64844826346962</v>
      </c>
      <c r="B9803">
        <f t="shared" si="153"/>
        <v>1.1537716063605687E-154</v>
      </c>
    </row>
    <row r="9804" spans="1:2">
      <c r="A9804">
        <v>161.59323013169342</v>
      </c>
      <c r="B9804">
        <f t="shared" si="153"/>
        <v>8.8957003508339626E-10</v>
      </c>
    </row>
    <row r="9805" spans="1:2">
      <c r="A9805">
        <v>173.65359371950035</v>
      </c>
      <c r="B9805">
        <f t="shared" si="153"/>
        <v>1.4190892980916289E-2</v>
      </c>
    </row>
    <row r="9806" spans="1:2">
      <c r="A9806">
        <v>126.88054812286282</v>
      </c>
      <c r="B9806">
        <f t="shared" si="153"/>
        <v>1.1063137012627554E-69</v>
      </c>
    </row>
    <row r="9807" spans="1:2">
      <c r="A9807">
        <v>193.2626428239746</v>
      </c>
      <c r="B9807">
        <f t="shared" si="153"/>
        <v>7.5826715698504685E-6</v>
      </c>
    </row>
    <row r="9808" spans="1:2">
      <c r="A9808">
        <v>206.16018377921137</v>
      </c>
      <c r="B9808">
        <f t="shared" si="153"/>
        <v>4.0928709404360569E-18</v>
      </c>
    </row>
    <row r="9809" spans="1:2">
      <c r="A9809">
        <v>145.32744034993812</v>
      </c>
      <c r="B9809">
        <f t="shared" si="153"/>
        <v>1.3124151173374737E-30</v>
      </c>
    </row>
    <row r="9810" spans="1:2">
      <c r="A9810">
        <v>41.287033127155155</v>
      </c>
      <c r="B9810">
        <f t="shared" si="153"/>
        <v>0</v>
      </c>
    </row>
    <row r="9811" spans="1:2">
      <c r="A9811">
        <v>149.31845544168027</v>
      </c>
      <c r="B9811">
        <f t="shared" si="153"/>
        <v>2.5776303147058445E-24</v>
      </c>
    </row>
    <row r="9812" spans="1:2">
      <c r="A9812">
        <v>92.693515398132149</v>
      </c>
      <c r="B9812">
        <f t="shared" si="153"/>
        <v>1.6368741349333058E-185</v>
      </c>
    </row>
    <row r="9813" spans="1:2">
      <c r="A9813">
        <v>255.26165973104071</v>
      </c>
      <c r="B9813">
        <f t="shared" si="153"/>
        <v>2.8716609662437324E-138</v>
      </c>
    </row>
    <row r="9814" spans="1:2">
      <c r="A9814">
        <v>162.56845856303698</v>
      </c>
      <c r="B9814">
        <f t="shared" si="153"/>
        <v>6.2008081695709887E-9</v>
      </c>
    </row>
    <row r="9815" spans="1:2">
      <c r="A9815">
        <v>140.74560613124049</v>
      </c>
      <c r="B9815">
        <f t="shared" si="153"/>
        <v>8.8224448625836701E-39</v>
      </c>
    </row>
    <row r="9816" spans="1:2">
      <c r="A9816">
        <v>155.45555288525065</v>
      </c>
      <c r="B9816">
        <f t="shared" si="153"/>
        <v>3.8786368623480933E-16</v>
      </c>
    </row>
    <row r="9817" spans="1:2">
      <c r="A9817">
        <v>118.57104527705815</v>
      </c>
      <c r="B9817">
        <f t="shared" si="153"/>
        <v>1.197784236784319E-92</v>
      </c>
    </row>
    <row r="9818" spans="1:2">
      <c r="A9818">
        <v>223.27057240516297</v>
      </c>
      <c r="B9818">
        <f t="shared" si="153"/>
        <v>8.8899756598737245E-47</v>
      </c>
    </row>
    <row r="9819" spans="1:2">
      <c r="A9819">
        <v>298.68240108015016</v>
      </c>
      <c r="B9819">
        <f t="shared" si="153"/>
        <v>0</v>
      </c>
    </row>
    <row r="9820" spans="1:2">
      <c r="A9820">
        <v>200.47527459581033</v>
      </c>
      <c r="B9820">
        <f t="shared" si="153"/>
        <v>1.0201482821673349E-11</v>
      </c>
    </row>
    <row r="9821" spans="1:2">
      <c r="A9821">
        <v>181.9726633126993</v>
      </c>
      <c r="B9821">
        <f t="shared" si="153"/>
        <v>0.10712705264283554</v>
      </c>
    </row>
    <row r="9822" spans="1:2">
      <c r="A9822">
        <v>140.61955698678503</v>
      </c>
      <c r="B9822">
        <f t="shared" si="153"/>
        <v>5.0867568997482106E-39</v>
      </c>
    </row>
    <row r="9823" spans="1:2">
      <c r="A9823">
        <v>135.65169001565664</v>
      </c>
      <c r="B9823">
        <f t="shared" si="153"/>
        <v>4.6831659934388843E-49</v>
      </c>
    </row>
    <row r="9824" spans="1:2">
      <c r="A9824">
        <v>208.57535264411126</v>
      </c>
      <c r="B9824">
        <f t="shared" si="153"/>
        <v>2.6453515801799364E-21</v>
      </c>
    </row>
    <row r="9825" spans="1:2">
      <c r="A9825">
        <v>146.71572034756537</v>
      </c>
      <c r="B9825">
        <f t="shared" si="153"/>
        <v>2.4793175442711552E-28</v>
      </c>
    </row>
    <row r="9826" spans="1:2">
      <c r="A9826">
        <v>187.93819708633237</v>
      </c>
      <c r="B9826">
        <f t="shared" si="153"/>
        <v>4.0123320256209233E-3</v>
      </c>
    </row>
    <row r="9827" spans="1:2">
      <c r="A9827">
        <v>189.10928292796598</v>
      </c>
      <c r="B9827">
        <f t="shared" si="153"/>
        <v>1.323471280207617E-3</v>
      </c>
    </row>
    <row r="9828" spans="1:2">
      <c r="A9828">
        <v>97.910581643809564</v>
      </c>
      <c r="B9828">
        <f t="shared" si="153"/>
        <v>3.4408003101087156E-164</v>
      </c>
    </row>
    <row r="9829" spans="1:2">
      <c r="A9829">
        <v>211.70228751514514</v>
      </c>
      <c r="B9829">
        <f t="shared" si="153"/>
        <v>7.4960929616896305E-26</v>
      </c>
    </row>
    <row r="9830" spans="1:2">
      <c r="A9830">
        <v>230.53040013081045</v>
      </c>
      <c r="B9830">
        <f t="shared" si="153"/>
        <v>3.3006671897946637E-63</v>
      </c>
    </row>
    <row r="9831" spans="1:2">
      <c r="A9831">
        <v>59.551287449430674</v>
      </c>
      <c r="B9831">
        <f t="shared" si="153"/>
        <v>0</v>
      </c>
    </row>
    <row r="9832" spans="1:2">
      <c r="A9832">
        <v>218.50841949315509</v>
      </c>
      <c r="B9832">
        <f t="shared" si="153"/>
        <v>2.2141193454869992E-37</v>
      </c>
    </row>
    <row r="9833" spans="1:2">
      <c r="A9833">
        <v>253.39991270782775</v>
      </c>
      <c r="B9833">
        <f t="shared" si="153"/>
        <v>1.3674112957247697E-131</v>
      </c>
    </row>
    <row r="9834" spans="1:2">
      <c r="A9834">
        <v>224.38814244167588</v>
      </c>
      <c r="B9834">
        <f t="shared" si="153"/>
        <v>3.8482104088487213E-49</v>
      </c>
    </row>
    <row r="9835" spans="1:2">
      <c r="A9835">
        <v>197.38191031108727</v>
      </c>
      <c r="B9835">
        <f t="shared" si="153"/>
        <v>6.825531638672696E-9</v>
      </c>
    </row>
    <row r="9836" spans="1:2">
      <c r="A9836">
        <v>225.05288643485983</v>
      </c>
      <c r="B9836">
        <f t="shared" si="153"/>
        <v>1.4149812300583595E-50</v>
      </c>
    </row>
    <row r="9837" spans="1:2">
      <c r="A9837">
        <v>190.44451096277044</v>
      </c>
      <c r="B9837">
        <f t="shared" si="153"/>
        <v>3.1029575429821729E-4</v>
      </c>
    </row>
    <row r="9838" spans="1:2">
      <c r="A9838">
        <v>100.31189322005957</v>
      </c>
      <c r="B9838">
        <f t="shared" si="153"/>
        <v>8.1218902462317216E-155</v>
      </c>
    </row>
    <row r="9839" spans="1:2">
      <c r="A9839">
        <v>202.19560769844975</v>
      </c>
      <c r="B9839">
        <f t="shared" si="153"/>
        <v>1.7278686574597872E-13</v>
      </c>
    </row>
    <row r="9840" spans="1:2">
      <c r="A9840">
        <v>453.58531951904297</v>
      </c>
      <c r="B9840">
        <f t="shared" si="153"/>
        <v>0</v>
      </c>
    </row>
    <row r="9841" spans="1:2">
      <c r="A9841">
        <v>129.56515138255781</v>
      </c>
      <c r="B9841">
        <f t="shared" si="153"/>
        <v>5.6411633442848907E-63</v>
      </c>
    </row>
    <row r="9842" spans="1:2">
      <c r="A9842">
        <v>223.81547114462592</v>
      </c>
      <c r="B9842">
        <f t="shared" si="153"/>
        <v>6.3676306150061951E-48</v>
      </c>
    </row>
    <row r="9843" spans="1:2">
      <c r="A9843">
        <v>137.06397385220043</v>
      </c>
      <c r="B9843">
        <f t="shared" si="153"/>
        <v>4.4130528817024158E-46</v>
      </c>
    </row>
    <row r="9844" spans="1:2">
      <c r="A9844">
        <v>168.72938590466219</v>
      </c>
      <c r="B9844">
        <f t="shared" si="153"/>
        <v>1.1453935882110836E-4</v>
      </c>
    </row>
    <row r="9845" spans="1:2">
      <c r="A9845">
        <v>267.85173122305423</v>
      </c>
      <c r="B9845">
        <f t="shared" si="153"/>
        <v>8.1233471380189711E-188</v>
      </c>
    </row>
    <row r="9846" spans="1:2">
      <c r="A9846">
        <v>126.03426785033662</v>
      </c>
      <c r="B9846">
        <f t="shared" si="153"/>
        <v>7.2002643284379072E-72</v>
      </c>
    </row>
    <row r="9847" spans="1:2">
      <c r="A9847">
        <v>180.48575884648017</v>
      </c>
      <c r="B9847">
        <f t="shared" si="153"/>
        <v>0.13124889418362107</v>
      </c>
    </row>
    <row r="9848" spans="1:2">
      <c r="A9848">
        <v>336.17013559676707</v>
      </c>
      <c r="B9848">
        <f t="shared" si="153"/>
        <v>0</v>
      </c>
    </row>
    <row r="9849" spans="1:2">
      <c r="A9849">
        <v>152.20187310631445</v>
      </c>
      <c r="B9849">
        <f t="shared" si="153"/>
        <v>3.0173564634352368E-20</v>
      </c>
    </row>
    <row r="9850" spans="1:2">
      <c r="A9850">
        <v>112.31450844177743</v>
      </c>
      <c r="B9850">
        <f t="shared" si="153"/>
        <v>3.8724268372275926E-112</v>
      </c>
    </row>
    <row r="9851" spans="1:2">
      <c r="A9851">
        <v>112.53970387740992</v>
      </c>
      <c r="B9851">
        <f t="shared" si="153"/>
        <v>2.1003122063730966E-111</v>
      </c>
    </row>
    <row r="9852" spans="1:2">
      <c r="A9852">
        <v>103.03928593173623</v>
      </c>
      <c r="B9852">
        <f t="shared" si="153"/>
        <v>1.6517592108354069E-144</v>
      </c>
    </row>
    <row r="9853" spans="1:2">
      <c r="A9853">
        <v>138.6395301776065</v>
      </c>
      <c r="B9853">
        <f t="shared" si="153"/>
        <v>7.0664637700252542E-43</v>
      </c>
    </row>
    <row r="9854" spans="1:2">
      <c r="A9854">
        <v>124.6134029312816</v>
      </c>
      <c r="B9854">
        <f t="shared" si="153"/>
        <v>1.2839416649869641E-75</v>
      </c>
    </row>
    <row r="9855" spans="1:2">
      <c r="A9855">
        <v>125.76036897342419</v>
      </c>
      <c r="B9855">
        <f t="shared" si="153"/>
        <v>1.3876331777157235E-72</v>
      </c>
    </row>
    <row r="9856" spans="1:2">
      <c r="A9856">
        <v>196.32295834497199</v>
      </c>
      <c r="B9856">
        <f t="shared" si="153"/>
        <v>4.9578142604674885E-8</v>
      </c>
    </row>
    <row r="9857" spans="1:2">
      <c r="A9857">
        <v>185.46661340194987</v>
      </c>
      <c r="B9857">
        <f t="shared" si="153"/>
        <v>2.5279401565685831E-2</v>
      </c>
    </row>
    <row r="9858" spans="1:2">
      <c r="A9858">
        <v>198.95746663649334</v>
      </c>
      <c r="B9858">
        <f t="shared" ref="B9858:B9921" si="154">_xlfn.NORM.DIST(A9858,180,3,FALSE)</f>
        <v>2.8361193847839172E-10</v>
      </c>
    </row>
    <row r="9859" spans="1:2">
      <c r="A9859">
        <v>174.14086005344871</v>
      </c>
      <c r="B9859">
        <f t="shared" si="154"/>
        <v>1.9747143556101906E-2</v>
      </c>
    </row>
    <row r="9860" spans="1:2">
      <c r="A9860">
        <v>126.27279875203385</v>
      </c>
      <c r="B9860">
        <f t="shared" si="154"/>
        <v>3.0001098215432582E-71</v>
      </c>
    </row>
    <row r="9861" spans="1:2">
      <c r="A9861">
        <v>224.13227543409448</v>
      </c>
      <c r="B9861">
        <f t="shared" si="154"/>
        <v>1.3543561053073818E-48</v>
      </c>
    </row>
    <row r="9862" spans="1:2">
      <c r="A9862">
        <v>229.04135039396351</v>
      </c>
      <c r="B9862">
        <f t="shared" si="154"/>
        <v>1.2471436558778251E-59</v>
      </c>
    </row>
    <row r="9863" spans="1:2">
      <c r="A9863">
        <v>191.92318222820177</v>
      </c>
      <c r="B9863">
        <f t="shared" si="154"/>
        <v>4.9405195965583867E-5</v>
      </c>
    </row>
    <row r="9864" spans="1:2">
      <c r="A9864">
        <v>211.35278234367433</v>
      </c>
      <c r="B9864">
        <f t="shared" si="154"/>
        <v>2.5501042544508278E-25</v>
      </c>
    </row>
    <row r="9865" spans="1:2">
      <c r="A9865">
        <v>217.49388042706414</v>
      </c>
      <c r="B9865">
        <f t="shared" si="154"/>
        <v>1.6054812774550968E-35</v>
      </c>
    </row>
    <row r="9866" spans="1:2">
      <c r="A9866">
        <v>200.784309526789</v>
      </c>
      <c r="B9866">
        <f t="shared" si="154"/>
        <v>5.0236837945474213E-12</v>
      </c>
    </row>
    <row r="9867" spans="1:2">
      <c r="A9867">
        <v>165.71365722455084</v>
      </c>
      <c r="B9867">
        <f t="shared" si="154"/>
        <v>1.582638879380487E-6</v>
      </c>
    </row>
    <row r="9868" spans="1:2">
      <c r="A9868">
        <v>147.51300727737544</v>
      </c>
      <c r="B9868">
        <f t="shared" si="154"/>
        <v>4.5660680784508469E-27</v>
      </c>
    </row>
    <row r="9869" spans="1:2">
      <c r="A9869">
        <v>126.88054812286282</v>
      </c>
      <c r="B9869">
        <f t="shared" si="154"/>
        <v>1.1063137012627554E-69</v>
      </c>
    </row>
    <row r="9870" spans="1:2">
      <c r="A9870">
        <v>162.16259655237081</v>
      </c>
      <c r="B9870">
        <f t="shared" si="154"/>
        <v>2.7994958911627399E-9</v>
      </c>
    </row>
    <row r="9871" spans="1:2">
      <c r="A9871">
        <v>171.91569258982781</v>
      </c>
      <c r="B9871">
        <f t="shared" si="154"/>
        <v>3.5230042544829891E-3</v>
      </c>
    </row>
    <row r="9872" spans="1:2">
      <c r="A9872">
        <v>185.18019078299403</v>
      </c>
      <c r="B9872">
        <f t="shared" si="154"/>
        <v>2.994629946960372E-2</v>
      </c>
    </row>
    <row r="9873" spans="1:2">
      <c r="A9873">
        <v>157.25410139537416</v>
      </c>
      <c r="B9873">
        <f t="shared" si="154"/>
        <v>4.3733737629481413E-14</v>
      </c>
    </row>
    <row r="9874" spans="1:2">
      <c r="A9874">
        <v>267.92084372544196</v>
      </c>
      <c r="B9874">
        <f t="shared" si="154"/>
        <v>4.1364949789558183E-188</v>
      </c>
    </row>
    <row r="9875" spans="1:2">
      <c r="A9875">
        <v>212.58741458012082</v>
      </c>
      <c r="B9875">
        <f t="shared" si="154"/>
        <v>3.1759374693744168E-27</v>
      </c>
    </row>
    <row r="9876" spans="1:2">
      <c r="A9876">
        <v>262.17499726015376</v>
      </c>
      <c r="B9876">
        <f t="shared" si="154"/>
        <v>1.5757448113295241E-164</v>
      </c>
    </row>
    <row r="9877" spans="1:2">
      <c r="A9877">
        <v>178.06635742061189</v>
      </c>
      <c r="B9877">
        <f t="shared" si="154"/>
        <v>0.10803807379905832</v>
      </c>
    </row>
    <row r="9878" spans="1:2">
      <c r="A9878">
        <v>172.52355792123126</v>
      </c>
      <c r="B9878">
        <f t="shared" si="154"/>
        <v>5.9584192903163078E-3</v>
      </c>
    </row>
    <row r="9879" spans="1:2">
      <c r="A9879">
        <v>133.33978404232766</v>
      </c>
      <c r="B9879">
        <f t="shared" si="154"/>
        <v>3.9268425782680505E-54</v>
      </c>
    </row>
    <row r="9880" spans="1:2">
      <c r="A9880">
        <v>201.15364395649522</v>
      </c>
      <c r="B9880">
        <f t="shared" si="154"/>
        <v>2.1247544836638E-12</v>
      </c>
    </row>
    <row r="9881" spans="1:2">
      <c r="A9881">
        <v>101.60833244270179</v>
      </c>
      <c r="B9881">
        <f t="shared" si="154"/>
        <v>7.1509023295522946E-150</v>
      </c>
    </row>
    <row r="9882" spans="1:2">
      <c r="A9882">
        <v>87.332658040104434</v>
      </c>
      <c r="B9882">
        <f t="shared" si="154"/>
        <v>8.6197163173589262E-209</v>
      </c>
    </row>
    <row r="9883" spans="1:2">
      <c r="A9883">
        <v>274.69062206335366</v>
      </c>
      <c r="B9883">
        <f t="shared" si="154"/>
        <v>6.1561345724746875E-218</v>
      </c>
    </row>
    <row r="9884" spans="1:2">
      <c r="A9884">
        <v>278.03770808503032</v>
      </c>
      <c r="B9884">
        <f t="shared" si="154"/>
        <v>1.6795772883034516E-233</v>
      </c>
    </row>
    <row r="9885" spans="1:2">
      <c r="A9885">
        <v>273.47164450446144</v>
      </c>
      <c r="B9885">
        <f t="shared" si="154"/>
        <v>2.1053269195733942E-212</v>
      </c>
    </row>
    <row r="9886" spans="1:2">
      <c r="A9886">
        <v>135.90738308237633</v>
      </c>
      <c r="B9886">
        <f t="shared" si="154"/>
        <v>1.6449462635640108E-48</v>
      </c>
    </row>
    <row r="9887" spans="1:2">
      <c r="A9887">
        <v>206.21810608616215</v>
      </c>
      <c r="B9887">
        <f t="shared" si="154"/>
        <v>3.4580272069609749E-18</v>
      </c>
    </row>
    <row r="9888" spans="1:2">
      <c r="A9888">
        <v>207.62633130259928</v>
      </c>
      <c r="B9888">
        <f t="shared" si="154"/>
        <v>5.121068923013294E-20</v>
      </c>
    </row>
    <row r="9889" spans="1:2">
      <c r="A9889">
        <v>168.965133752572</v>
      </c>
      <c r="B9889">
        <f t="shared" si="154"/>
        <v>1.5340104099488856E-4</v>
      </c>
    </row>
    <row r="9890" spans="1:2">
      <c r="A9890">
        <v>207.67596242847503</v>
      </c>
      <c r="B9890">
        <f t="shared" si="154"/>
        <v>4.396808861241422E-20</v>
      </c>
    </row>
    <row r="9891" spans="1:2">
      <c r="A9891">
        <v>135.94704159884714</v>
      </c>
      <c r="B9891">
        <f t="shared" si="154"/>
        <v>1.9975362309382266E-48</v>
      </c>
    </row>
    <row r="9892" spans="1:2">
      <c r="A9892">
        <v>152.78393720989698</v>
      </c>
      <c r="B9892">
        <f t="shared" si="154"/>
        <v>1.7874393546170414E-19</v>
      </c>
    </row>
    <row r="9893" spans="1:2">
      <c r="A9893">
        <v>227.48457968162256</v>
      </c>
      <c r="B9893">
        <f t="shared" si="154"/>
        <v>5.2664892647262093E-56</v>
      </c>
    </row>
    <row r="9894" spans="1:2">
      <c r="A9894">
        <v>197.70062795003469</v>
      </c>
      <c r="B9894">
        <f t="shared" si="154"/>
        <v>3.6673892201791689E-9</v>
      </c>
    </row>
    <row r="9895" spans="1:2">
      <c r="A9895">
        <v>225.67292762658326</v>
      </c>
      <c r="B9895">
        <f t="shared" si="154"/>
        <v>6.2157013734146297E-52</v>
      </c>
    </row>
    <row r="9896" spans="1:2">
      <c r="A9896">
        <v>186.72797455081309</v>
      </c>
      <c r="B9896">
        <f t="shared" si="154"/>
        <v>1.0755815584141185E-2</v>
      </c>
    </row>
    <row r="9897" spans="1:2">
      <c r="A9897">
        <v>201.72904032704537</v>
      </c>
      <c r="B9897">
        <f t="shared" si="154"/>
        <v>5.3947891962172692E-13</v>
      </c>
    </row>
    <row r="9898" spans="1:2">
      <c r="A9898">
        <v>167.18884967274789</v>
      </c>
      <c r="B9898">
        <f t="shared" si="154"/>
        <v>1.4583231823766561E-5</v>
      </c>
    </row>
    <row r="9899" spans="1:2">
      <c r="A9899">
        <v>156.48006456074654</v>
      </c>
      <c r="B9899">
        <f t="shared" si="154"/>
        <v>5.9810389573397678E-15</v>
      </c>
    </row>
    <row r="9900" spans="1:2">
      <c r="A9900">
        <v>196.00708174009924</v>
      </c>
      <c r="B9900">
        <f t="shared" si="154"/>
        <v>8.7435401007584982E-8</v>
      </c>
    </row>
    <row r="9901" spans="1:2">
      <c r="A9901">
        <v>201.94716216763481</v>
      </c>
      <c r="B9901">
        <f t="shared" si="154"/>
        <v>3.1777409202928904E-13</v>
      </c>
    </row>
    <row r="9902" spans="1:2">
      <c r="A9902">
        <v>218.11009491982986</v>
      </c>
      <c r="B9902">
        <f t="shared" si="154"/>
        <v>1.2065580312636826E-36</v>
      </c>
    </row>
    <row r="9903" spans="1:2">
      <c r="A9903">
        <v>80.302200330770575</v>
      </c>
      <c r="B9903">
        <f t="shared" si="154"/>
        <v>2.0190131931654166E-241</v>
      </c>
    </row>
    <row r="9904" spans="1:2">
      <c r="A9904">
        <v>140.2822276756342</v>
      </c>
      <c r="B9904">
        <f t="shared" si="154"/>
        <v>1.1552294755053409E-39</v>
      </c>
    </row>
    <row r="9905" spans="1:2">
      <c r="A9905">
        <v>152.62182432677946</v>
      </c>
      <c r="B9905">
        <f t="shared" si="154"/>
        <v>1.0931829137355617E-19</v>
      </c>
    </row>
    <row r="9906" spans="1:2">
      <c r="A9906">
        <v>103.70281233888818</v>
      </c>
      <c r="B9906">
        <f t="shared" si="154"/>
        <v>4.6933757787398645E-142</v>
      </c>
    </row>
    <row r="9907" spans="1:2">
      <c r="A9907">
        <v>156.49745864691795</v>
      </c>
      <c r="B9907">
        <f t="shared" si="154"/>
        <v>6.2590843435086395E-15</v>
      </c>
    </row>
    <row r="9908" spans="1:2">
      <c r="A9908">
        <v>192.44906343345065</v>
      </c>
      <c r="B9908">
        <f t="shared" si="154"/>
        <v>2.4240026903652644E-5</v>
      </c>
    </row>
    <row r="9909" spans="1:2">
      <c r="A9909">
        <v>247.71378593839472</v>
      </c>
      <c r="B9909">
        <f t="shared" si="154"/>
        <v>3.1300404276203527E-112</v>
      </c>
    </row>
    <row r="9910" spans="1:2">
      <c r="A9910">
        <v>156.03222482212004</v>
      </c>
      <c r="B9910">
        <f t="shared" si="154"/>
        <v>1.8351032390015403E-15</v>
      </c>
    </row>
    <row r="9911" spans="1:2">
      <c r="A9911">
        <v>154.93744103849167</v>
      </c>
      <c r="B9911">
        <f t="shared" si="154"/>
        <v>9.3015515556806746E-17</v>
      </c>
    </row>
    <row r="9912" spans="1:2">
      <c r="A9912">
        <v>162.50224507501116</v>
      </c>
      <c r="B9912">
        <f t="shared" si="154"/>
        <v>5.4531382563159445E-9</v>
      </c>
    </row>
    <row r="9913" spans="1:2">
      <c r="A9913">
        <v>177.17195350967813</v>
      </c>
      <c r="B9913">
        <f t="shared" si="154"/>
        <v>8.5274854876578696E-2</v>
      </c>
    </row>
    <row r="9914" spans="1:2">
      <c r="A9914">
        <v>208.42483581844135</v>
      </c>
      <c r="B9914">
        <f t="shared" si="154"/>
        <v>4.2607370834316884E-21</v>
      </c>
    </row>
    <row r="9915" spans="1:2">
      <c r="A9915">
        <v>195.47111196487094</v>
      </c>
      <c r="B9915">
        <f t="shared" si="154"/>
        <v>2.23228976869327E-7</v>
      </c>
    </row>
    <row r="9916" spans="1:2">
      <c r="A9916">
        <v>195.25472953289864</v>
      </c>
      <c r="B9916">
        <f t="shared" si="154"/>
        <v>3.2297048868442571E-7</v>
      </c>
    </row>
    <row r="9917" spans="1:2">
      <c r="A9917">
        <v>155.80981244027498</v>
      </c>
      <c r="B9917">
        <f t="shared" si="154"/>
        <v>1.0121221144117097E-15</v>
      </c>
    </row>
    <row r="9918" spans="1:2">
      <c r="A9918">
        <v>95.666280685400125</v>
      </c>
      <c r="B9918">
        <f t="shared" si="154"/>
        <v>3.349360793698261E-173</v>
      </c>
    </row>
    <row r="9919" spans="1:2">
      <c r="A9919">
        <v>116.69225204939721</v>
      </c>
      <c r="B9919">
        <f t="shared" si="154"/>
        <v>2.6545921770462658E-98</v>
      </c>
    </row>
    <row r="9920" spans="1:2">
      <c r="A9920">
        <v>171.32649691091501</v>
      </c>
      <c r="B9920">
        <f t="shared" si="154"/>
        <v>2.0355766256126054E-3</v>
      </c>
    </row>
    <row r="9921" spans="1:2">
      <c r="A9921">
        <v>204.68470142957813</v>
      </c>
      <c r="B9921">
        <f t="shared" si="154"/>
        <v>2.642947710224709E-16</v>
      </c>
    </row>
    <row r="9922" spans="1:2">
      <c r="A9922">
        <v>187.03115347278072</v>
      </c>
      <c r="B9922">
        <f t="shared" ref="B9922:B9985" si="155">_xlfn.NORM.DIST(A9922,180,3,FALSE)</f>
        <v>8.5309253481494918E-3</v>
      </c>
    </row>
    <row r="9923" spans="1:2">
      <c r="A9923">
        <v>194.6560250868788</v>
      </c>
      <c r="B9923">
        <f t="shared" si="155"/>
        <v>8.734346157201028E-7</v>
      </c>
    </row>
    <row r="9924" spans="1:2">
      <c r="A9924">
        <v>151.10911863273941</v>
      </c>
      <c r="B9924">
        <f t="shared" si="155"/>
        <v>9.6604670115201897E-22</v>
      </c>
    </row>
    <row r="9925" spans="1:2">
      <c r="A9925">
        <v>206.2759704128257</v>
      </c>
      <c r="B9925">
        <f t="shared" si="155"/>
        <v>2.9210593584661478E-18</v>
      </c>
    </row>
    <row r="9926" spans="1:2">
      <c r="A9926">
        <v>217.10645614773966</v>
      </c>
      <c r="B9926">
        <f t="shared" si="155"/>
        <v>7.997181917876839E-35</v>
      </c>
    </row>
    <row r="9927" spans="1:2">
      <c r="A9927">
        <v>164.22228827621439</v>
      </c>
      <c r="B9927">
        <f t="shared" si="155"/>
        <v>1.3109560093020079E-7</v>
      </c>
    </row>
    <row r="9928" spans="1:2">
      <c r="A9928">
        <v>164.84725779235305</v>
      </c>
      <c r="B9928">
        <f t="shared" si="155"/>
        <v>3.8369522316442022E-7</v>
      </c>
    </row>
    <row r="9929" spans="1:2">
      <c r="A9929">
        <v>171.61529672164761</v>
      </c>
      <c r="B9929">
        <f t="shared" si="155"/>
        <v>2.6763887322723088E-3</v>
      </c>
    </row>
    <row r="9930" spans="1:2">
      <c r="A9930">
        <v>226.93365099228686</v>
      </c>
      <c r="B9930">
        <f t="shared" si="155"/>
        <v>9.4749527762824472E-55</v>
      </c>
    </row>
    <row r="9931" spans="1:2">
      <c r="A9931">
        <v>156.86557549059216</v>
      </c>
      <c r="B9931">
        <f t="shared" si="155"/>
        <v>1.6245297727562564E-14</v>
      </c>
    </row>
    <row r="9932" spans="1:2">
      <c r="A9932">
        <v>175.32151264247659</v>
      </c>
      <c r="B9932">
        <f t="shared" si="155"/>
        <v>3.9416752018713946E-2</v>
      </c>
    </row>
    <row r="9933" spans="1:2">
      <c r="A9933">
        <v>203.62847453696304</v>
      </c>
      <c r="B9933">
        <f t="shared" si="155"/>
        <v>4.5009646605815313E-15</v>
      </c>
    </row>
    <row r="9934" spans="1:2">
      <c r="A9934">
        <v>246.63628028036328</v>
      </c>
      <c r="B9934">
        <f t="shared" si="155"/>
        <v>9.7345081562231862E-109</v>
      </c>
    </row>
    <row r="9935" spans="1:2">
      <c r="A9935">
        <v>228.83111387243844</v>
      </c>
      <c r="B9935">
        <f t="shared" si="155"/>
        <v>3.9117597244740132E-59</v>
      </c>
    </row>
    <row r="9936" spans="1:2">
      <c r="A9936">
        <v>111.52528077189345</v>
      </c>
      <c r="B9936">
        <f t="shared" si="155"/>
        <v>9.8903405045596823E-115</v>
      </c>
    </row>
    <row r="9937" spans="1:2">
      <c r="A9937">
        <v>125.89755033302936</v>
      </c>
      <c r="B9937">
        <f t="shared" si="155"/>
        <v>3.1686155719861623E-72</v>
      </c>
    </row>
    <row r="9938" spans="1:2">
      <c r="A9938">
        <v>126.23882230371237</v>
      </c>
      <c r="B9938">
        <f t="shared" si="155"/>
        <v>2.4491865062616815E-71</v>
      </c>
    </row>
    <row r="9939" spans="1:2">
      <c r="A9939">
        <v>130.46697677025804</v>
      </c>
      <c r="B9939">
        <f t="shared" si="155"/>
        <v>8.4439609211864741E-61</v>
      </c>
    </row>
    <row r="9940" spans="1:2">
      <c r="A9940">
        <v>276.15033377485815</v>
      </c>
      <c r="B9940">
        <f t="shared" si="155"/>
        <v>1.1696378541586045E-224</v>
      </c>
    </row>
    <row r="9941" spans="1:2">
      <c r="A9941">
        <v>200.12895834013761</v>
      </c>
      <c r="B9941">
        <f t="shared" si="155"/>
        <v>2.2281351648465231E-11</v>
      </c>
    </row>
    <row r="9942" spans="1:2">
      <c r="A9942">
        <v>213.82198883628007</v>
      </c>
      <c r="B9942">
        <f t="shared" si="155"/>
        <v>3.3398330750411857E-29</v>
      </c>
    </row>
    <row r="9943" spans="1:2">
      <c r="A9943">
        <v>144.15820987749612</v>
      </c>
      <c r="B9943">
        <f t="shared" si="155"/>
        <v>1.3453054505743422E-32</v>
      </c>
    </row>
    <row r="9944" spans="1:2">
      <c r="A9944">
        <v>158.20683347526938</v>
      </c>
      <c r="B9944">
        <f t="shared" si="155"/>
        <v>4.6199448428092941E-13</v>
      </c>
    </row>
    <row r="9945" spans="1:2">
      <c r="A9945">
        <v>121.90398410864873</v>
      </c>
      <c r="B9945">
        <f t="shared" si="155"/>
        <v>4.8980725011992875E-83</v>
      </c>
    </row>
    <row r="9946" spans="1:2">
      <c r="A9946">
        <v>194.36751517758239</v>
      </c>
      <c r="B9946">
        <f t="shared" si="155"/>
        <v>1.3907968081839761E-6</v>
      </c>
    </row>
    <row r="9947" spans="1:2">
      <c r="A9947">
        <v>228.67097231908701</v>
      </c>
      <c r="B9947">
        <f t="shared" si="155"/>
        <v>9.3132610558033157E-59</v>
      </c>
    </row>
    <row r="9948" spans="1:2">
      <c r="A9948">
        <v>244.49680768128019</v>
      </c>
      <c r="B9948">
        <f t="shared" si="155"/>
        <v>5.7202149394776918E-102</v>
      </c>
    </row>
    <row r="9949" spans="1:2">
      <c r="A9949">
        <v>227.01714260590961</v>
      </c>
      <c r="B9949">
        <f t="shared" si="155"/>
        <v>6.1279988636186936E-55</v>
      </c>
    </row>
    <row r="9950" spans="1:2">
      <c r="A9950">
        <v>149.60783505528525</v>
      </c>
      <c r="B9950">
        <f t="shared" si="155"/>
        <v>6.8807719861707833E-24</v>
      </c>
    </row>
    <row r="9951" spans="1:2">
      <c r="A9951">
        <v>249.87447932260693</v>
      </c>
      <c r="B9951">
        <f t="shared" si="155"/>
        <v>2.1027576611061825E-119</v>
      </c>
    </row>
    <row r="9952" spans="1:2">
      <c r="A9952">
        <v>172.30659568638657</v>
      </c>
      <c r="B9952">
        <f t="shared" si="155"/>
        <v>4.9627306698055091E-3</v>
      </c>
    </row>
    <row r="9953" spans="1:2">
      <c r="A9953">
        <v>207.03180143726058</v>
      </c>
      <c r="B9953">
        <f t="shared" si="155"/>
        <v>3.1146146856065944E-19</v>
      </c>
    </row>
    <row r="9954" spans="1:2">
      <c r="A9954">
        <v>167.80802116016275</v>
      </c>
      <c r="B9954">
        <f t="shared" si="155"/>
        <v>3.4464865059316735E-5</v>
      </c>
    </row>
    <row r="9955" spans="1:2">
      <c r="A9955">
        <v>155.67871901082981</v>
      </c>
      <c r="B9955">
        <f t="shared" si="155"/>
        <v>7.1087529544381915E-16</v>
      </c>
    </row>
    <row r="9956" spans="1:2">
      <c r="A9956">
        <v>186.15379576629493</v>
      </c>
      <c r="B9956">
        <f t="shared" si="155"/>
        <v>1.6221862720132429E-2</v>
      </c>
    </row>
    <row r="9957" spans="1:2">
      <c r="A9957">
        <v>162.71729396037699</v>
      </c>
      <c r="B9957">
        <f t="shared" si="155"/>
        <v>8.2624323056621839E-9</v>
      </c>
    </row>
    <row r="9958" spans="1:2">
      <c r="A9958">
        <v>199.15831035148585</v>
      </c>
      <c r="B9958">
        <f t="shared" si="155"/>
        <v>1.8536218238917085E-10</v>
      </c>
    </row>
    <row r="9959" spans="1:2">
      <c r="A9959">
        <v>148.33557361242129</v>
      </c>
      <c r="B9959">
        <f t="shared" si="155"/>
        <v>8.5648553008493338E-26</v>
      </c>
    </row>
    <row r="9960" spans="1:2">
      <c r="A9960">
        <v>182.80456447399047</v>
      </c>
      <c r="B9960">
        <f t="shared" si="155"/>
        <v>8.5903767357751459E-2</v>
      </c>
    </row>
    <row r="9961" spans="1:2">
      <c r="A9961">
        <v>171.12449359017774</v>
      </c>
      <c r="B9961">
        <f t="shared" si="155"/>
        <v>1.6716932099488137E-3</v>
      </c>
    </row>
    <row r="9962" spans="1:2">
      <c r="A9962">
        <v>117.75734992595972</v>
      </c>
      <c r="B9962">
        <f t="shared" si="155"/>
        <v>4.4710219169324735E-95</v>
      </c>
    </row>
    <row r="9963" spans="1:2">
      <c r="A9963">
        <v>105.82233971916139</v>
      </c>
      <c r="B9963">
        <f t="shared" si="155"/>
        <v>2.3259152052371875E-134</v>
      </c>
    </row>
    <row r="9964" spans="1:2">
      <c r="A9964">
        <v>56.559504627948627</v>
      </c>
      <c r="B9964">
        <f t="shared" si="155"/>
        <v>0</v>
      </c>
    </row>
    <row r="9965" spans="1:2">
      <c r="A9965">
        <v>216.01178832468577</v>
      </c>
      <c r="B9965">
        <f t="shared" si="155"/>
        <v>6.8250265278788113E-33</v>
      </c>
    </row>
    <row r="9966" spans="1:2">
      <c r="A9966">
        <v>150.61767771810992</v>
      </c>
      <c r="B9966">
        <f t="shared" si="155"/>
        <v>1.968065489540808E-22</v>
      </c>
    </row>
    <row r="9967" spans="1:2">
      <c r="A9967">
        <v>184.16159309679642</v>
      </c>
      <c r="B9967">
        <f t="shared" si="155"/>
        <v>5.0807588794603453E-2</v>
      </c>
    </row>
    <row r="9968" spans="1:2">
      <c r="A9968">
        <v>162.87424659793032</v>
      </c>
      <c r="B9968">
        <f t="shared" si="155"/>
        <v>1.1153425880851494E-8</v>
      </c>
    </row>
    <row r="9969" spans="1:2">
      <c r="A9969">
        <v>178.01950934852357</v>
      </c>
      <c r="B9969">
        <f t="shared" si="155"/>
        <v>0.10694305541457869</v>
      </c>
    </row>
    <row r="9970" spans="1:2">
      <c r="A9970">
        <v>194.45686280021619</v>
      </c>
      <c r="B9970">
        <f t="shared" si="155"/>
        <v>1.205385730034902E-6</v>
      </c>
    </row>
    <row r="9971" spans="1:2">
      <c r="A9971">
        <v>147.77067167386122</v>
      </c>
      <c r="B9971">
        <f t="shared" si="155"/>
        <v>1.1531085171574989E-26</v>
      </c>
    </row>
    <row r="9972" spans="1:2">
      <c r="A9972">
        <v>157.83436811005231</v>
      </c>
      <c r="B9972">
        <f t="shared" si="155"/>
        <v>1.8603496205964283E-13</v>
      </c>
    </row>
    <row r="9973" spans="1:2">
      <c r="A9973">
        <v>133.30418414596352</v>
      </c>
      <c r="B9973">
        <f t="shared" si="155"/>
        <v>3.2648007673091837E-54</v>
      </c>
    </row>
    <row r="9974" spans="1:2">
      <c r="A9974">
        <v>192.72661506845907</v>
      </c>
      <c r="B9974">
        <f t="shared" si="155"/>
        <v>1.6441489838028901E-5</v>
      </c>
    </row>
    <row r="9975" spans="1:2">
      <c r="A9975">
        <v>191.99542566610035</v>
      </c>
      <c r="B9975">
        <f t="shared" si="155"/>
        <v>4.4882936337260495E-5</v>
      </c>
    </row>
    <row r="9976" spans="1:2">
      <c r="A9976">
        <v>261.30135029205121</v>
      </c>
      <c r="B9976">
        <f t="shared" si="155"/>
        <v>4.3993262785052273E-161</v>
      </c>
    </row>
    <row r="9977" spans="1:2">
      <c r="A9977">
        <v>122.26833223365247</v>
      </c>
      <c r="B9977">
        <f t="shared" si="155"/>
        <v>5.1079081971548166E-82</v>
      </c>
    </row>
    <row r="9978" spans="1:2">
      <c r="A9978">
        <v>196.67240553615557</v>
      </c>
      <c r="B9978">
        <f t="shared" si="155"/>
        <v>2.6127460400228911E-8</v>
      </c>
    </row>
    <row r="9979" spans="1:2">
      <c r="A9979">
        <v>130.62932157452451</v>
      </c>
      <c r="B9979">
        <f t="shared" si="155"/>
        <v>2.0603879754698217E-60</v>
      </c>
    </row>
    <row r="9980" spans="1:2">
      <c r="A9980">
        <v>162.25374156390899</v>
      </c>
      <c r="B9980">
        <f t="shared" si="155"/>
        <v>3.3522146286594278E-9</v>
      </c>
    </row>
    <row r="9981" spans="1:2">
      <c r="A9981">
        <v>104.66853200312471</v>
      </c>
      <c r="B9981">
        <f t="shared" si="155"/>
        <v>1.6013623852851588E-138</v>
      </c>
    </row>
    <row r="9982" spans="1:2">
      <c r="A9982">
        <v>160.35094449733151</v>
      </c>
      <c r="B9982">
        <f t="shared" si="155"/>
        <v>6.4346490637238314E-11</v>
      </c>
    </row>
    <row r="9983" spans="1:2">
      <c r="A9983">
        <v>258.53174793126527</v>
      </c>
      <c r="B9983">
        <f t="shared" si="155"/>
        <v>2.1085961562052972E-150</v>
      </c>
    </row>
    <row r="9984" spans="1:2">
      <c r="A9984">
        <v>182.55066879617516</v>
      </c>
      <c r="B9984">
        <f t="shared" si="155"/>
        <v>9.2644069411218499E-2</v>
      </c>
    </row>
    <row r="9985" spans="1:2">
      <c r="A9985">
        <v>158.82501929780119</v>
      </c>
      <c r="B9985">
        <f t="shared" si="155"/>
        <v>2.0207747454857814E-12</v>
      </c>
    </row>
    <row r="9986" spans="1:2">
      <c r="A9986">
        <v>239.87021268083481</v>
      </c>
      <c r="B9986">
        <f t="shared" ref="B9986:B10000" si="156">_xlfn.NORM.DIST(A9986,180,3,FALSE)</f>
        <v>4.3677601957384454E-88</v>
      </c>
    </row>
    <row r="9987" spans="1:2">
      <c r="A9987">
        <v>205.39327851991402</v>
      </c>
      <c r="B9987">
        <f t="shared" si="156"/>
        <v>3.6808383449494589E-17</v>
      </c>
    </row>
    <row r="9988" spans="1:2">
      <c r="A9988">
        <v>132.59357774557429</v>
      </c>
      <c r="B9988">
        <f t="shared" si="156"/>
        <v>7.951719710635941E-56</v>
      </c>
    </row>
    <row r="9989" spans="1:2">
      <c r="A9989">
        <v>224.70813564694254</v>
      </c>
      <c r="B9989">
        <f t="shared" si="156"/>
        <v>7.8955010048669425E-50</v>
      </c>
    </row>
    <row r="9990" spans="1:2">
      <c r="A9990">
        <v>193.41200004389975</v>
      </c>
      <c r="B9990">
        <f t="shared" si="156"/>
        <v>6.0771111815288031E-6</v>
      </c>
    </row>
    <row r="9991" spans="1:2">
      <c r="A9991">
        <v>213.78795440767135</v>
      </c>
      <c r="B9991">
        <f t="shared" si="156"/>
        <v>3.7952785841071482E-29</v>
      </c>
    </row>
    <row r="9992" spans="1:2">
      <c r="A9992">
        <v>170.21600046944513</v>
      </c>
      <c r="B9992">
        <f t="shared" si="156"/>
        <v>6.518488376000566E-4</v>
      </c>
    </row>
    <row r="9993" spans="1:2">
      <c r="A9993">
        <v>184.81561073684134</v>
      </c>
      <c r="B9993">
        <f t="shared" si="156"/>
        <v>3.6666560885419704E-2</v>
      </c>
    </row>
    <row r="9994" spans="1:2">
      <c r="A9994">
        <v>237.07011268896167</v>
      </c>
      <c r="B9994">
        <f t="shared" si="156"/>
        <v>3.4727142338718093E-80</v>
      </c>
    </row>
    <row r="9995" spans="1:2">
      <c r="A9995">
        <v>77.521465754834935</v>
      </c>
      <c r="B9995">
        <f t="shared" si="156"/>
        <v>5.5043452951376334E-255</v>
      </c>
    </row>
    <row r="9996" spans="1:2">
      <c r="A9996">
        <v>124.24615579191595</v>
      </c>
      <c r="B9996">
        <f t="shared" si="156"/>
        <v>1.3297138947718412E-76</v>
      </c>
    </row>
    <row r="9997" spans="1:2">
      <c r="A9997">
        <v>182.2694064227835</v>
      </c>
      <c r="B9997">
        <f t="shared" si="156"/>
        <v>9.9891233462678058E-2</v>
      </c>
    </row>
    <row r="9998" spans="1:2">
      <c r="A9998">
        <v>158.45452526235022</v>
      </c>
      <c r="B9998">
        <f t="shared" si="156"/>
        <v>8.3875700148698068E-13</v>
      </c>
    </row>
    <row r="9999" spans="1:2">
      <c r="A9999">
        <v>111.80289038718911</v>
      </c>
      <c r="B9999">
        <f t="shared" si="156"/>
        <v>8.1403225530169596E-114</v>
      </c>
    </row>
    <row r="10000" spans="1:2">
      <c r="A10000">
        <v>170.20805717009353</v>
      </c>
      <c r="B10000">
        <f t="shared" si="156"/>
        <v>6.462419291304581E-4</v>
      </c>
    </row>
  </sheetData>
  <hyperlinks>
    <hyperlink ref="D17" r:id="rId1" display="http://excel.officetuts.net/en/functions/normdist" xr:uid="{00000000-0004-0000-0200-000000000000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W28" sqref="W28"/>
    </sheetView>
  </sheetViews>
  <sheetFormatPr defaultRowHeight="12.75"/>
  <cols>
    <col min="10" max="10" width="10.140625" bestFit="1" customWidth="1"/>
  </cols>
  <sheetData>
    <row r="1" spans="1:11">
      <c r="A1" s="1" t="s">
        <v>17</v>
      </c>
      <c r="B1" s="1" t="s">
        <v>18</v>
      </c>
      <c r="H1" s="1" t="s">
        <v>17</v>
      </c>
      <c r="I1" s="1" t="s">
        <v>18</v>
      </c>
      <c r="J1" t="s">
        <v>366</v>
      </c>
      <c r="K1" t="s">
        <v>367</v>
      </c>
    </row>
    <row r="2" spans="1:11">
      <c r="A2" s="14" t="s">
        <v>26</v>
      </c>
      <c r="B2">
        <v>436432</v>
      </c>
      <c r="H2" s="15">
        <v>40544</v>
      </c>
      <c r="I2">
        <v>436432</v>
      </c>
      <c r="J2" s="405">
        <v>39845</v>
      </c>
      <c r="K2">
        <v>436432</v>
      </c>
    </row>
    <row r="3" spans="1:11">
      <c r="A3" s="14" t="s">
        <v>27</v>
      </c>
      <c r="B3">
        <v>352776</v>
      </c>
      <c r="H3" s="15">
        <v>40575</v>
      </c>
      <c r="I3">
        <v>352776</v>
      </c>
      <c r="J3" s="405">
        <v>39873</v>
      </c>
      <c r="K3">
        <v>352776</v>
      </c>
    </row>
    <row r="4" spans="1:11">
      <c r="A4" s="14" t="s">
        <v>19</v>
      </c>
      <c r="B4">
        <v>113853</v>
      </c>
      <c r="H4" s="15">
        <v>40603</v>
      </c>
      <c r="I4">
        <v>113853</v>
      </c>
      <c r="J4" s="405">
        <v>39904</v>
      </c>
      <c r="K4">
        <v>113853</v>
      </c>
    </row>
    <row r="5" spans="1:11">
      <c r="A5" s="14" t="s">
        <v>20</v>
      </c>
      <c r="B5">
        <v>174324</v>
      </c>
      <c r="H5" s="15">
        <v>40634</v>
      </c>
      <c r="I5">
        <v>174324</v>
      </c>
      <c r="J5" s="405">
        <v>40026</v>
      </c>
      <c r="K5">
        <v>174324</v>
      </c>
    </row>
    <row r="6" spans="1:11">
      <c r="A6" s="14" t="s">
        <v>21</v>
      </c>
      <c r="B6">
        <v>279654</v>
      </c>
      <c r="H6" s="15">
        <v>40664</v>
      </c>
      <c r="I6">
        <v>279654</v>
      </c>
      <c r="J6" s="405">
        <v>40057</v>
      </c>
      <c r="K6">
        <v>279654</v>
      </c>
    </row>
    <row r="7" spans="1:11">
      <c r="A7" s="14" t="s">
        <v>22</v>
      </c>
      <c r="B7">
        <v>427854</v>
      </c>
      <c r="H7" s="15">
        <v>40787</v>
      </c>
      <c r="I7">
        <v>427854</v>
      </c>
      <c r="J7" s="405">
        <v>40087</v>
      </c>
      <c r="K7">
        <v>427854</v>
      </c>
    </row>
    <row r="8" spans="1:11">
      <c r="A8" s="14" t="s">
        <v>23</v>
      </c>
      <c r="B8">
        <v>423876</v>
      </c>
      <c r="H8" s="15">
        <v>40817</v>
      </c>
      <c r="I8">
        <v>423876</v>
      </c>
    </row>
    <row r="9" spans="1:11">
      <c r="A9" s="14" t="s">
        <v>24</v>
      </c>
      <c r="B9">
        <v>388765</v>
      </c>
      <c r="H9" s="15">
        <v>40848</v>
      </c>
      <c r="I9">
        <v>388765</v>
      </c>
    </row>
    <row r="10" spans="1:11">
      <c r="A10" s="14" t="s">
        <v>25</v>
      </c>
      <c r="B10">
        <v>399876</v>
      </c>
      <c r="H10" s="15">
        <v>40878</v>
      </c>
      <c r="I10">
        <v>399876</v>
      </c>
    </row>
    <row r="11" spans="1:11">
      <c r="D11" s="267" t="s">
        <v>214</v>
      </c>
    </row>
    <row r="12" spans="1:11">
      <c r="K12" t="s">
        <v>213</v>
      </c>
    </row>
    <row r="13" spans="1:11">
      <c r="K13" s="267" t="s">
        <v>212</v>
      </c>
    </row>
    <row r="27" spans="11:11">
      <c r="K27" s="14" t="s">
        <v>28</v>
      </c>
    </row>
  </sheetData>
  <pageMargins left="0.7" right="0.7" top="0.75" bottom="0.75" header="0.3" footer="0.3"/>
  <pageSetup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24"/>
  <sheetViews>
    <sheetView workbookViewId="0">
      <selection activeCell="L20" sqref="L20"/>
    </sheetView>
  </sheetViews>
  <sheetFormatPr defaultRowHeight="12.75"/>
  <cols>
    <col min="2" max="2" width="19" customWidth="1"/>
    <col min="4" max="4" width="22.85546875" customWidth="1"/>
    <col min="5" max="5" width="5" customWidth="1"/>
    <col min="6" max="6" width="22.85546875" bestFit="1" customWidth="1"/>
  </cols>
  <sheetData>
    <row r="1" spans="1:8">
      <c r="A1" s="1" t="s">
        <v>31</v>
      </c>
      <c r="B1" s="1" t="s">
        <v>32</v>
      </c>
      <c r="D1" s="11" t="s">
        <v>34</v>
      </c>
      <c r="E1" s="12" t="s">
        <v>14</v>
      </c>
    </row>
    <row r="2" spans="1:8">
      <c r="A2">
        <v>0</v>
      </c>
      <c r="B2">
        <v>119</v>
      </c>
      <c r="D2" s="10" t="s">
        <v>33</v>
      </c>
      <c r="E2" s="13">
        <v>37</v>
      </c>
    </row>
    <row r="3" spans="1:8">
      <c r="A3">
        <v>1</v>
      </c>
      <c r="B3">
        <v>275</v>
      </c>
      <c r="D3" s="17" t="s">
        <v>35</v>
      </c>
      <c r="E3" s="18">
        <v>1000</v>
      </c>
    </row>
    <row r="4" spans="1:8">
      <c r="A4">
        <v>2</v>
      </c>
      <c r="B4">
        <v>270</v>
      </c>
    </row>
    <row r="5" spans="1:8">
      <c r="A5">
        <v>3</v>
      </c>
      <c r="B5">
        <v>181</v>
      </c>
    </row>
    <row r="6" spans="1:8">
      <c r="A6">
        <v>4</v>
      </c>
      <c r="B6">
        <v>92</v>
      </c>
      <c r="H6" s="14" t="s">
        <v>36</v>
      </c>
    </row>
    <row r="7" spans="1:8">
      <c r="A7">
        <v>5</v>
      </c>
      <c r="B7">
        <v>41</v>
      </c>
    </row>
    <row r="8" spans="1:8">
      <c r="A8">
        <v>6</v>
      </c>
      <c r="B8">
        <v>18</v>
      </c>
    </row>
    <row r="9" spans="1:8">
      <c r="A9">
        <v>7</v>
      </c>
      <c r="B9">
        <v>3</v>
      </c>
    </row>
    <row r="10" spans="1:8">
      <c r="A10">
        <v>9</v>
      </c>
      <c r="B10">
        <v>1</v>
      </c>
    </row>
    <row r="12" spans="1:8" ht="51">
      <c r="B12" s="19" t="s">
        <v>38</v>
      </c>
    </row>
    <row r="15" spans="1:8">
      <c r="A15" s="1" t="s">
        <v>31</v>
      </c>
      <c r="B15" s="1" t="s">
        <v>32</v>
      </c>
    </row>
    <row r="16" spans="1:8">
      <c r="A16">
        <v>9</v>
      </c>
      <c r="B16">
        <v>1</v>
      </c>
    </row>
    <row r="17" spans="1:8">
      <c r="A17">
        <v>7</v>
      </c>
      <c r="B17">
        <v>3</v>
      </c>
      <c r="H17" s="14" t="s">
        <v>37</v>
      </c>
    </row>
    <row r="18" spans="1:8">
      <c r="A18">
        <v>6</v>
      </c>
      <c r="B18">
        <v>18</v>
      </c>
    </row>
    <row r="19" spans="1:8">
      <c r="A19">
        <v>5</v>
      </c>
      <c r="B19">
        <v>41</v>
      </c>
    </row>
    <row r="20" spans="1:8">
      <c r="A20">
        <v>4</v>
      </c>
      <c r="B20">
        <v>92</v>
      </c>
    </row>
    <row r="21" spans="1:8">
      <c r="A21">
        <v>3</v>
      </c>
      <c r="B21">
        <v>181</v>
      </c>
    </row>
    <row r="22" spans="1:8">
      <c r="A22">
        <v>2</v>
      </c>
      <c r="B22">
        <v>270</v>
      </c>
    </row>
    <row r="23" spans="1:8">
      <c r="A23">
        <v>1</v>
      </c>
      <c r="B23">
        <v>275</v>
      </c>
    </row>
    <row r="24" spans="1:8">
      <c r="A24">
        <v>0</v>
      </c>
      <c r="B24">
        <v>119</v>
      </c>
    </row>
  </sheetData>
  <pageMargins left="0.7" right="0.7" top="0.75" bottom="0.75" header="0.3" footer="0.3"/>
  <pageSetup paperSize="9" scale="84" orientation="portrait" horizontalDpi="0" verticalDpi="0" r:id="rId2"/>
  <drawing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21"/>
  <sheetViews>
    <sheetView zoomScale="85" zoomScaleNormal="85" workbookViewId="0">
      <selection activeCell="L9" sqref="L9"/>
    </sheetView>
  </sheetViews>
  <sheetFormatPr defaultRowHeight="12.75"/>
  <cols>
    <col min="1" max="1" width="16.7109375" style="295" bestFit="1" customWidth="1"/>
    <col min="2" max="2" width="16.5703125" style="295" bestFit="1" customWidth="1"/>
  </cols>
  <sheetData>
    <row r="1" spans="1:7" ht="18">
      <c r="A1" s="296" t="s">
        <v>239</v>
      </c>
      <c r="B1" s="296" t="s">
        <v>238</v>
      </c>
      <c r="G1" s="14" t="s">
        <v>29</v>
      </c>
    </row>
    <row r="2" spans="1:7" ht="18">
      <c r="A2" s="297">
        <v>180</v>
      </c>
      <c r="B2" s="297">
        <v>95.5</v>
      </c>
    </row>
    <row r="3" spans="1:7" ht="18">
      <c r="A3" s="297">
        <v>187.5</v>
      </c>
      <c r="B3" s="297">
        <v>124.5</v>
      </c>
    </row>
    <row r="4" spans="1:7" ht="18">
      <c r="A4" s="297">
        <v>150</v>
      </c>
      <c r="B4" s="297">
        <v>89.5</v>
      </c>
    </row>
    <row r="5" spans="1:7" ht="18">
      <c r="A5" s="297">
        <v>162.5</v>
      </c>
      <c r="B5" s="297">
        <v>82</v>
      </c>
    </row>
    <row r="6" spans="1:7" ht="18">
      <c r="A6" s="297">
        <v>182.5</v>
      </c>
      <c r="B6" s="297">
        <v>127</v>
      </c>
    </row>
    <row r="7" spans="1:7" ht="18">
      <c r="A7" s="297">
        <v>172.5</v>
      </c>
      <c r="B7" s="297">
        <v>80.5</v>
      </c>
    </row>
    <row r="8" spans="1:7" ht="18">
      <c r="A8" s="297">
        <v>177.5</v>
      </c>
      <c r="B8" s="297">
        <v>119.5</v>
      </c>
    </row>
    <row r="9" spans="1:7" ht="18">
      <c r="A9" s="297">
        <v>170</v>
      </c>
      <c r="B9" s="297">
        <v>105.5</v>
      </c>
    </row>
    <row r="10" spans="1:7" ht="18">
      <c r="A10" s="297">
        <v>165</v>
      </c>
      <c r="B10" s="297">
        <v>88</v>
      </c>
    </row>
    <row r="11" spans="1:7" ht="18">
      <c r="A11" s="297">
        <v>167.5</v>
      </c>
      <c r="B11" s="297">
        <v>99</v>
      </c>
    </row>
    <row r="12" spans="1:7" ht="18">
      <c r="A12" s="297">
        <v>157.5</v>
      </c>
      <c r="B12" s="297">
        <v>93</v>
      </c>
    </row>
    <row r="13" spans="1:7" ht="18">
      <c r="A13" s="297">
        <v>160</v>
      </c>
      <c r="B13" s="297">
        <v>90.5</v>
      </c>
    </row>
    <row r="14" spans="1:7" ht="18">
      <c r="A14" s="297">
        <v>185</v>
      </c>
      <c r="B14" s="297">
        <v>131</v>
      </c>
    </row>
    <row r="15" spans="1:7" ht="18">
      <c r="A15" s="297">
        <v>152.5</v>
      </c>
      <c r="B15" s="297">
        <v>101</v>
      </c>
    </row>
    <row r="16" spans="1:7" ht="18">
      <c r="A16" s="297">
        <v>175</v>
      </c>
      <c r="B16" s="297">
        <v>129.5</v>
      </c>
    </row>
    <row r="17" spans="1:11" ht="18">
      <c r="A17" s="297">
        <v>190</v>
      </c>
      <c r="B17" s="297">
        <v>108.5</v>
      </c>
    </row>
    <row r="18" spans="1:11" ht="18">
      <c r="A18" s="297">
        <v>155</v>
      </c>
      <c r="B18" s="297">
        <v>67</v>
      </c>
    </row>
    <row r="21" spans="1:11">
      <c r="K21" s="16" t="s">
        <v>30</v>
      </c>
    </row>
  </sheetData>
  <pageMargins left="0.7" right="0.7" top="0.75" bottom="0.75" header="0.3" footer="0.3"/>
  <pageSetup paperSize="9" scale="71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10"/>
  <sheetViews>
    <sheetView workbookViewId="0">
      <selection activeCell="C17" sqref="C17"/>
    </sheetView>
  </sheetViews>
  <sheetFormatPr defaultRowHeight="18.75"/>
  <cols>
    <col min="1" max="1" width="25.7109375" style="268" bestFit="1" customWidth="1"/>
    <col min="2" max="2" width="28.5703125" style="271" bestFit="1" customWidth="1"/>
    <col min="3" max="3" width="32.7109375" style="268" bestFit="1" customWidth="1"/>
    <col min="4" max="4" width="12" style="274" bestFit="1" customWidth="1"/>
    <col min="5" max="5" width="28" style="271" bestFit="1" customWidth="1"/>
    <col min="6" max="16384" width="9.140625" style="268"/>
  </cols>
  <sheetData>
    <row r="1" spans="1:5" ht="30">
      <c r="A1" s="288" t="s">
        <v>208</v>
      </c>
      <c r="B1" s="289" t="s">
        <v>218</v>
      </c>
      <c r="E1" s="289"/>
    </row>
    <row r="4" spans="1:5" s="291" customFormat="1" ht="37.5">
      <c r="A4" s="291" t="s">
        <v>219</v>
      </c>
      <c r="B4" s="292" t="s">
        <v>220</v>
      </c>
      <c r="C4" s="291" t="s">
        <v>221</v>
      </c>
      <c r="D4" s="290" t="s">
        <v>222</v>
      </c>
      <c r="E4" s="292" t="s">
        <v>232</v>
      </c>
    </row>
    <row r="5" spans="1:5" ht="75">
      <c r="A5" s="269" t="s">
        <v>229</v>
      </c>
      <c r="B5" s="271" t="s">
        <v>217</v>
      </c>
      <c r="C5" s="270" t="s">
        <v>237</v>
      </c>
      <c r="D5" s="274">
        <f>_xlfn.BINOM.DIST(16,20,0.65, FALSE)</f>
        <v>7.3820955992255327E-2</v>
      </c>
      <c r="E5" s="271" t="s">
        <v>234</v>
      </c>
    </row>
    <row r="6" spans="1:5" ht="37.5">
      <c r="B6" s="273" t="s">
        <v>210</v>
      </c>
      <c r="C6" s="267" t="s">
        <v>224</v>
      </c>
      <c r="D6" s="275">
        <f>BINOMDIST(4, 10, 1/6, FALSE)</f>
        <v>5.426587585098816E-2</v>
      </c>
      <c r="E6" s="271" t="s">
        <v>233</v>
      </c>
    </row>
    <row r="7" spans="1:5" ht="75">
      <c r="A7" s="269" t="s">
        <v>230</v>
      </c>
      <c r="B7" s="271" t="s">
        <v>209</v>
      </c>
      <c r="C7" s="270" t="s">
        <v>225</v>
      </c>
      <c r="D7" s="293">
        <f>_xlfn.BINOM.DIST(16,20,0.65, TRUE)</f>
        <v>0.95562439655354825</v>
      </c>
      <c r="E7" s="271" t="s">
        <v>235</v>
      </c>
    </row>
    <row r="8" spans="1:5" ht="75">
      <c r="A8" s="269" t="s">
        <v>231</v>
      </c>
      <c r="B8" s="271" t="s">
        <v>211</v>
      </c>
      <c r="C8" s="272" t="s">
        <v>226</v>
      </c>
      <c r="D8" s="294">
        <f>_xlfn.BINOM.INV(20,0.65,0.9556)</f>
        <v>16</v>
      </c>
      <c r="E8" s="271" t="s">
        <v>236</v>
      </c>
    </row>
    <row r="9" spans="1:5">
      <c r="A9" s="269" t="s">
        <v>228</v>
      </c>
      <c r="B9" s="271" t="s">
        <v>223</v>
      </c>
      <c r="C9" s="267" t="s">
        <v>227</v>
      </c>
    </row>
    <row r="10" spans="1:5">
      <c r="C10" s="272"/>
      <c r="D10" s="293"/>
    </row>
  </sheetData>
  <pageMargins left="0.7" right="0.7" top="0.75" bottom="0.75" header="0.3" footer="0.3"/>
  <pageSetup paperSize="9" scale="7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71DC-DFB9-4789-B57B-ED0CFF3C0A69}">
  <sheetPr>
    <tabColor indexed="11"/>
  </sheetPr>
  <dimension ref="A1:F12"/>
  <sheetViews>
    <sheetView zoomScale="145" zoomScaleNormal="145" workbookViewId="0">
      <selection activeCell="D25" sqref="D25"/>
    </sheetView>
  </sheetViews>
  <sheetFormatPr defaultRowHeight="12.75"/>
  <cols>
    <col min="1" max="1" width="10" style="561" bestFit="1" customWidth="1"/>
    <col min="2" max="16384" width="9.140625" style="561"/>
  </cols>
  <sheetData>
    <row r="1" spans="1:6">
      <c r="A1" s="561" t="s">
        <v>26</v>
      </c>
      <c r="B1" s="561" t="s">
        <v>447</v>
      </c>
      <c r="D1" s="562"/>
      <c r="E1" s="562"/>
      <c r="F1" s="562" t="s">
        <v>448</v>
      </c>
    </row>
    <row r="2" spans="1:6">
      <c r="A2" s="561" t="s">
        <v>27</v>
      </c>
      <c r="B2" s="561" t="s">
        <v>446</v>
      </c>
      <c r="D2" s="562"/>
      <c r="E2" s="562" t="s">
        <v>449</v>
      </c>
      <c r="F2" s="562"/>
    </row>
    <row r="3" spans="1:6">
      <c r="A3" s="561" t="s">
        <v>19</v>
      </c>
      <c r="B3" s="561" t="s">
        <v>445</v>
      </c>
      <c r="D3" s="562"/>
      <c r="E3" s="562"/>
      <c r="F3" s="562"/>
    </row>
    <row r="4" spans="1:6">
      <c r="A4" s="561" t="s">
        <v>20</v>
      </c>
      <c r="B4" s="561" t="s">
        <v>444</v>
      </c>
    </row>
    <row r="5" spans="1:6">
      <c r="A5" s="561" t="s">
        <v>21</v>
      </c>
      <c r="B5" s="561" t="s">
        <v>443</v>
      </c>
    </row>
    <row r="6" spans="1:6">
      <c r="A6" s="561" t="s">
        <v>442</v>
      </c>
      <c r="B6" s="561" t="s">
        <v>441</v>
      </c>
    </row>
    <row r="7" spans="1:6">
      <c r="A7" s="561" t="s">
        <v>440</v>
      </c>
      <c r="B7" s="561" t="s">
        <v>439</v>
      </c>
    </row>
    <row r="8" spans="1:6">
      <c r="A8" s="561" t="s">
        <v>438</v>
      </c>
      <c r="B8" s="561" t="s">
        <v>437</v>
      </c>
    </row>
    <row r="9" spans="1:6">
      <c r="A9" s="561" t="s">
        <v>22</v>
      </c>
      <c r="B9" s="561" t="s">
        <v>436</v>
      </c>
    </row>
    <row r="10" spans="1:6">
      <c r="A10" s="561" t="s">
        <v>23</v>
      </c>
      <c r="B10" s="561" t="s">
        <v>435</v>
      </c>
    </row>
    <row r="11" spans="1:6">
      <c r="A11" s="561" t="s">
        <v>24</v>
      </c>
      <c r="B11" s="561" t="s">
        <v>434</v>
      </c>
    </row>
    <row r="12" spans="1:6">
      <c r="A12" s="561" t="s">
        <v>25</v>
      </c>
      <c r="B12" s="561" t="s">
        <v>433</v>
      </c>
    </row>
  </sheetData>
  <pageMargins left="0.75" right="0.75" top="1" bottom="1" header="0.5" footer="0.5"/>
  <pageSetup paperSize="9" orientation="portrait" horizontalDpi="200" verticalDpi="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8"/>
  <sheetViews>
    <sheetView workbookViewId="0">
      <selection activeCell="B12" sqref="B12"/>
    </sheetView>
  </sheetViews>
  <sheetFormatPr defaultRowHeight="18.75"/>
  <cols>
    <col min="1" max="1" width="33.28515625" style="268" bestFit="1" customWidth="1"/>
    <col min="2" max="2" width="28.5703125" style="271" bestFit="1" customWidth="1"/>
    <col min="3" max="3" width="27.85546875" style="333" bestFit="1" customWidth="1"/>
    <col min="4" max="4" width="12" style="274" bestFit="1" customWidth="1"/>
    <col min="5" max="5" width="28" style="271" bestFit="1" customWidth="1"/>
    <col min="6" max="16384" width="9.140625" style="268"/>
  </cols>
  <sheetData>
    <row r="1" spans="1:5" ht="30">
      <c r="A1" s="288"/>
      <c r="B1" s="289" t="s">
        <v>278</v>
      </c>
      <c r="E1" s="289"/>
    </row>
    <row r="4" spans="1:5" s="291" customFormat="1" ht="37.5">
      <c r="A4" s="291" t="s">
        <v>219</v>
      </c>
      <c r="B4" s="292" t="s">
        <v>220</v>
      </c>
      <c r="C4" s="334" t="s">
        <v>221</v>
      </c>
      <c r="D4" s="290" t="s">
        <v>222</v>
      </c>
      <c r="E4" s="292" t="s">
        <v>232</v>
      </c>
    </row>
    <row r="5" spans="1:5" ht="37.5">
      <c r="A5" s="269" t="s">
        <v>279</v>
      </c>
      <c r="B5" s="271" t="s">
        <v>280</v>
      </c>
      <c r="C5" s="344" t="s">
        <v>281</v>
      </c>
      <c r="D5" s="276">
        <f>_xlfn.POISSON.DIST(2,3, FALSE)</f>
        <v>0.22404180765538775</v>
      </c>
      <c r="E5" s="271" t="s">
        <v>282</v>
      </c>
    </row>
    <row r="6" spans="1:5" ht="56.25">
      <c r="A6" s="269" t="s">
        <v>283</v>
      </c>
      <c r="B6" s="271" t="s">
        <v>284</v>
      </c>
      <c r="C6" s="344" t="s">
        <v>287</v>
      </c>
      <c r="D6" s="276">
        <f>_xlfn.POISSON.DIST(2,3, TRUE)</f>
        <v>0.42319008112684342</v>
      </c>
      <c r="E6" s="271" t="s">
        <v>285</v>
      </c>
    </row>
    <row r="7" spans="1:5">
      <c r="B7" s="344" t="s">
        <v>288</v>
      </c>
      <c r="D7" s="276">
        <f>_xlfn.POISSON.DIST(4,3, TRUE)-_xlfn.POISSON.DIST(2,3, TRUE)</f>
        <v>0.39207316339692866</v>
      </c>
      <c r="E7" s="343" t="s">
        <v>286</v>
      </c>
    </row>
    <row r="8" spans="1:5">
      <c r="B8" s="344" t="s">
        <v>290</v>
      </c>
      <c r="D8" s="276">
        <f>_xlfn.POISSON.DIST(4,3,FALSE)+_xlfn.POISSON.DIST(3,3,FALSE)</f>
        <v>0.39207316339692866</v>
      </c>
      <c r="E8" s="343" t="s">
        <v>289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DSMT4" shapeId="3063809" r:id="rId4">
          <objectPr defaultSize="0" autoPict="0" r:id="rId5">
            <anchor moveWithCells="1" sizeWithCells="1">
              <from>
                <xdr:col>2</xdr:col>
                <xdr:colOff>381000</xdr:colOff>
                <xdr:row>0</xdr:row>
                <xdr:rowOff>0</xdr:rowOff>
              </from>
              <to>
                <xdr:col>2</xdr:col>
                <xdr:colOff>1819275</xdr:colOff>
                <xdr:row>2</xdr:row>
                <xdr:rowOff>142875</xdr:rowOff>
              </to>
            </anchor>
          </objectPr>
        </oleObject>
      </mc:Choice>
      <mc:Fallback>
        <oleObject progId="Equation.DSMT4" shapeId="3063809" r:id="rId4"/>
      </mc:Fallback>
    </mc:AlternateContent>
    <mc:AlternateContent xmlns:mc="http://schemas.openxmlformats.org/markup-compatibility/2006">
      <mc:Choice Requires="x14">
        <oleObject progId="Equation.DSMT4" shapeId="3063810" r:id="rId6">
          <objectPr defaultSize="0" autoPict="0" r:id="rId7">
            <anchor moveWithCells="1" sizeWithCells="1">
              <from>
                <xdr:col>3</xdr:col>
                <xdr:colOff>552450</xdr:colOff>
                <xdr:row>0</xdr:row>
                <xdr:rowOff>219075</xdr:rowOff>
              </from>
              <to>
                <xdr:col>4</xdr:col>
                <xdr:colOff>1304925</xdr:colOff>
                <xdr:row>2</xdr:row>
                <xdr:rowOff>123825</xdr:rowOff>
              </to>
            </anchor>
          </objectPr>
        </oleObject>
      </mc:Choice>
      <mc:Fallback>
        <oleObject progId="Equation.DSMT4" shapeId="3063810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09"/>
  <sheetViews>
    <sheetView zoomScale="90" zoomScaleNormal="90" workbookViewId="0">
      <selection activeCell="I5" sqref="I5"/>
    </sheetView>
  </sheetViews>
  <sheetFormatPr defaultRowHeight="12.75"/>
  <cols>
    <col min="1" max="1" width="41.42578125" style="298" bestFit="1" customWidth="1"/>
    <col min="2" max="2" width="20.140625" customWidth="1"/>
    <col min="3" max="3" width="36.140625" style="341" bestFit="1" customWidth="1"/>
    <col min="4" max="4" width="13.42578125" style="274" bestFit="1" customWidth="1"/>
    <col min="5" max="5" width="20" customWidth="1"/>
  </cols>
  <sheetData>
    <row r="1" spans="1:6" ht="30">
      <c r="A1" s="314" t="s">
        <v>267</v>
      </c>
      <c r="B1" s="315"/>
      <c r="C1" s="332" t="s">
        <v>241</v>
      </c>
      <c r="E1" s="289"/>
    </row>
    <row r="2" spans="1:6" ht="30">
      <c r="A2" s="314" t="s">
        <v>268</v>
      </c>
      <c r="B2" s="315"/>
      <c r="C2" s="332" t="s">
        <v>253</v>
      </c>
      <c r="E2" s="271"/>
    </row>
    <row r="3" spans="1:6" ht="18.75">
      <c r="A3" s="268"/>
      <c r="B3" s="271"/>
      <c r="C3" s="333"/>
      <c r="E3" s="271"/>
    </row>
    <row r="4" spans="1:6" ht="38.25" thickBot="1">
      <c r="A4" s="291" t="s">
        <v>219</v>
      </c>
      <c r="B4" s="292" t="s">
        <v>220</v>
      </c>
      <c r="C4" s="291" t="s">
        <v>221</v>
      </c>
      <c r="D4" s="290" t="s">
        <v>222</v>
      </c>
      <c r="E4" s="292" t="s">
        <v>232</v>
      </c>
    </row>
    <row r="5" spans="1:6" ht="40.5" thickBot="1">
      <c r="A5" s="325" t="s">
        <v>254</v>
      </c>
      <c r="B5" s="326" t="s">
        <v>244</v>
      </c>
      <c r="C5" s="335" t="s">
        <v>246</v>
      </c>
      <c r="D5" s="327">
        <f>_xlfn.NORM.S.DIST(1.96, FALSE)</f>
        <v>5.8440944333451469E-2</v>
      </c>
      <c r="E5" s="328" t="s">
        <v>250</v>
      </c>
      <c r="F5" s="269"/>
    </row>
    <row r="6" spans="1:6" ht="58.5">
      <c r="A6" s="303" t="s">
        <v>255</v>
      </c>
      <c r="B6" s="304" t="s">
        <v>257</v>
      </c>
      <c r="C6" s="336" t="s">
        <v>248</v>
      </c>
      <c r="D6" s="317">
        <f>_xlfn.NORM.S.DIST(1.96, TRUE)</f>
        <v>0.97500210485177952</v>
      </c>
      <c r="E6" s="305" t="s">
        <v>249</v>
      </c>
      <c r="F6" s="269"/>
    </row>
    <row r="7" spans="1:6" ht="37.5">
      <c r="A7" s="306" t="s">
        <v>256</v>
      </c>
      <c r="B7" s="307" t="s">
        <v>247</v>
      </c>
      <c r="C7" s="337" t="s">
        <v>260</v>
      </c>
      <c r="D7" s="316">
        <f>NORMSDIST(1.6449)</f>
        <v>0.95000478253165366</v>
      </c>
      <c r="E7" s="308" t="s">
        <v>261</v>
      </c>
      <c r="F7" s="269"/>
    </row>
    <row r="8" spans="1:6" ht="37.5">
      <c r="A8" s="313"/>
      <c r="B8" s="307"/>
      <c r="C8" s="337" t="s">
        <v>262</v>
      </c>
      <c r="D8" s="316">
        <f>1-_xlfn.NORM.S.DIST(1.6449, TRUE)</f>
        <v>4.9995217468346342E-2</v>
      </c>
      <c r="E8" s="308" t="s">
        <v>263</v>
      </c>
      <c r="F8" s="269"/>
    </row>
    <row r="9" spans="1:6" ht="61.5" thickBot="1">
      <c r="A9" s="312" t="s">
        <v>245</v>
      </c>
      <c r="B9" s="309" t="s">
        <v>258</v>
      </c>
      <c r="C9" s="338" t="s">
        <v>259</v>
      </c>
      <c r="D9" s="318">
        <f>_xlfn.NORM.S.INV(0.95)</f>
        <v>1.6448536269514715</v>
      </c>
      <c r="E9" s="310" t="s">
        <v>266</v>
      </c>
      <c r="F9" s="269"/>
    </row>
    <row r="10" spans="1:6" ht="37.5">
      <c r="A10" s="311"/>
      <c r="B10" s="304"/>
      <c r="C10" s="329" t="s">
        <v>251</v>
      </c>
      <c r="D10" s="323">
        <f>1-(2*(0.5-(1-NORMSDIST(1.96))))</f>
        <v>4.9995790296440967E-2</v>
      </c>
      <c r="E10" s="305" t="s">
        <v>252</v>
      </c>
      <c r="F10" s="269"/>
    </row>
    <row r="11" spans="1:6" ht="38.25" thickBot="1">
      <c r="A11" s="306"/>
      <c r="B11" s="307"/>
      <c r="C11" s="339" t="s">
        <v>264</v>
      </c>
      <c r="D11" s="324">
        <f>_xlfn.NORM.S.INV(1-(0.05/2))</f>
        <v>1.9599639845400536</v>
      </c>
      <c r="E11" s="308" t="s">
        <v>265</v>
      </c>
      <c r="F11" s="269"/>
    </row>
    <row r="12" spans="1:6" ht="56.25">
      <c r="A12" s="303" t="s">
        <v>275</v>
      </c>
      <c r="B12" s="304" t="s">
        <v>243</v>
      </c>
      <c r="C12" s="340" t="s">
        <v>269</v>
      </c>
      <c r="D12" s="317">
        <f>_xlfn.NORM.DIST(22,25,SQRT(45), FALSE)</f>
        <v>5.3811408623845404E-2</v>
      </c>
      <c r="E12" s="305" t="s">
        <v>272</v>
      </c>
      <c r="F12" s="269"/>
    </row>
    <row r="13" spans="1:6" ht="57" thickBot="1">
      <c r="A13" s="306" t="s">
        <v>308</v>
      </c>
      <c r="B13" s="307" t="s">
        <v>243</v>
      </c>
      <c r="C13" s="331" t="s">
        <v>270</v>
      </c>
      <c r="D13" s="316">
        <f>_xlfn.NORM.DIST(22,25,SQRT(45), TRUE)</f>
        <v>0.32736042300928853</v>
      </c>
      <c r="E13" s="308" t="s">
        <v>271</v>
      </c>
      <c r="F13" s="269"/>
    </row>
    <row r="14" spans="1:6" ht="57" thickBot="1">
      <c r="A14" s="319" t="s">
        <v>274</v>
      </c>
      <c r="B14" s="320" t="s">
        <v>243</v>
      </c>
      <c r="C14" s="330" t="s">
        <v>273</v>
      </c>
      <c r="D14" s="321">
        <f>_xlfn.NORM.INV(0.975,25,SQRT(45))</f>
        <v>38.14783810864872</v>
      </c>
      <c r="E14" s="322" t="s">
        <v>276</v>
      </c>
    </row>
    <row r="15" spans="1:6">
      <c r="E15" s="267"/>
    </row>
    <row r="16" spans="1:6" ht="18.75">
      <c r="A16" s="299" t="s">
        <v>240</v>
      </c>
      <c r="B16" s="300" t="s">
        <v>242</v>
      </c>
      <c r="C16" s="342" t="s">
        <v>277</v>
      </c>
      <c r="D16"/>
    </row>
    <row r="17" spans="1:2">
      <c r="A17" s="302">
        <v>-3.5</v>
      </c>
      <c r="B17" s="301">
        <f>_xlfn.NORM.S.DIST(A17,FALSE)</f>
        <v>8.7268269504576015E-4</v>
      </c>
    </row>
    <row r="18" spans="1:2">
      <c r="A18" s="302">
        <f>A17+0.2</f>
        <v>-3.3</v>
      </c>
      <c r="B18" s="301">
        <f t="shared" ref="B18:B52" si="0">_xlfn.NORM.S.DIST(A18,FALSE)</f>
        <v>1.7225689390536812E-3</v>
      </c>
    </row>
    <row r="19" spans="1:2">
      <c r="A19" s="302">
        <f t="shared" ref="A19:A46" si="1">A18+0.2</f>
        <v>-3.0999999999999996</v>
      </c>
      <c r="B19" s="301">
        <f t="shared" si="0"/>
        <v>3.2668190561999247E-3</v>
      </c>
    </row>
    <row r="20" spans="1:2">
      <c r="A20" s="302">
        <f t="shared" si="1"/>
        <v>-2.8999999999999995</v>
      </c>
      <c r="B20" s="301">
        <f t="shared" si="0"/>
        <v>5.9525324197758642E-3</v>
      </c>
    </row>
    <row r="21" spans="1:2">
      <c r="A21" s="302">
        <f t="shared" si="1"/>
        <v>-2.6999999999999993</v>
      </c>
      <c r="B21" s="301">
        <f t="shared" si="0"/>
        <v>1.0420934814422614E-2</v>
      </c>
    </row>
    <row r="22" spans="1:2">
      <c r="A22" s="302">
        <f t="shared" si="1"/>
        <v>-2.4999999999999991</v>
      </c>
      <c r="B22" s="301">
        <f t="shared" si="0"/>
        <v>1.7528300493568578E-2</v>
      </c>
    </row>
    <row r="23" spans="1:2">
      <c r="A23" s="302">
        <f t="shared" si="1"/>
        <v>-2.2999999999999989</v>
      </c>
      <c r="B23" s="301">
        <f t="shared" si="0"/>
        <v>2.8327037741601249E-2</v>
      </c>
    </row>
    <row r="24" spans="1:2">
      <c r="A24" s="302">
        <f t="shared" si="1"/>
        <v>-2.0999999999999988</v>
      </c>
      <c r="B24" s="301">
        <f t="shared" si="0"/>
        <v>4.3983595980427309E-2</v>
      </c>
    </row>
    <row r="25" spans="1:2">
      <c r="A25" s="302">
        <f t="shared" si="1"/>
        <v>-1.8999999999999988</v>
      </c>
      <c r="B25" s="301">
        <f t="shared" si="0"/>
        <v>6.5615814774676734E-2</v>
      </c>
    </row>
    <row r="26" spans="1:2">
      <c r="A26" s="302">
        <f t="shared" si="1"/>
        <v>-1.6999999999999988</v>
      </c>
      <c r="B26" s="301">
        <f t="shared" si="0"/>
        <v>9.4049077376887114E-2</v>
      </c>
    </row>
    <row r="27" spans="1:2">
      <c r="A27" s="302">
        <f t="shared" si="1"/>
        <v>-1.4999999999999989</v>
      </c>
      <c r="B27" s="301">
        <f t="shared" si="0"/>
        <v>0.12951759566589197</v>
      </c>
    </row>
    <row r="28" spans="1:2">
      <c r="A28" s="302">
        <f t="shared" si="1"/>
        <v>-1.2999999999999989</v>
      </c>
      <c r="B28" s="301">
        <f t="shared" si="0"/>
        <v>0.17136859204780761</v>
      </c>
    </row>
    <row r="29" spans="1:2">
      <c r="A29" s="302">
        <f t="shared" si="1"/>
        <v>-1.099999999999999</v>
      </c>
      <c r="B29" s="301">
        <f t="shared" si="0"/>
        <v>0.2178521770325508</v>
      </c>
    </row>
    <row r="30" spans="1:2">
      <c r="A30" s="302">
        <f t="shared" si="1"/>
        <v>-0.89999999999999902</v>
      </c>
      <c r="B30" s="301">
        <f t="shared" si="0"/>
        <v>0.26608524989875504</v>
      </c>
    </row>
    <row r="31" spans="1:2">
      <c r="A31" s="302">
        <f t="shared" si="1"/>
        <v>-0.69999999999999907</v>
      </c>
      <c r="B31" s="301">
        <f t="shared" si="0"/>
        <v>0.31225393336676149</v>
      </c>
    </row>
    <row r="32" spans="1:2">
      <c r="A32" s="302">
        <f t="shared" si="1"/>
        <v>-0.49999999999999906</v>
      </c>
      <c r="B32" s="301">
        <f t="shared" si="0"/>
        <v>0.35206532676429964</v>
      </c>
    </row>
    <row r="33" spans="1:2">
      <c r="A33" s="302">
        <f t="shared" si="1"/>
        <v>-0.29999999999999905</v>
      </c>
      <c r="B33" s="301">
        <f t="shared" si="0"/>
        <v>0.38138781546052419</v>
      </c>
    </row>
    <row r="34" spans="1:2">
      <c r="A34" s="302">
        <f t="shared" si="1"/>
        <v>-9.9999999999999034E-2</v>
      </c>
      <c r="B34" s="301">
        <f t="shared" si="0"/>
        <v>0.39695254747701186</v>
      </c>
    </row>
    <row r="35" spans="1:2">
      <c r="A35" s="302">
        <f t="shared" si="1"/>
        <v>0.10000000000000098</v>
      </c>
      <c r="B35" s="301">
        <f t="shared" si="0"/>
        <v>0.39695254747701175</v>
      </c>
    </row>
    <row r="36" spans="1:2">
      <c r="A36" s="302">
        <f t="shared" si="1"/>
        <v>0.30000000000000099</v>
      </c>
      <c r="B36" s="301">
        <f t="shared" si="0"/>
        <v>0.38138781546052397</v>
      </c>
    </row>
    <row r="37" spans="1:2">
      <c r="A37" s="302">
        <f t="shared" si="1"/>
        <v>0.500000000000001</v>
      </c>
      <c r="B37" s="301">
        <f t="shared" si="0"/>
        <v>0.35206532676429936</v>
      </c>
    </row>
    <row r="38" spans="1:2">
      <c r="A38" s="302">
        <f t="shared" si="1"/>
        <v>0.70000000000000107</v>
      </c>
      <c r="B38" s="301">
        <f t="shared" si="0"/>
        <v>0.31225393336676105</v>
      </c>
    </row>
    <row r="39" spans="1:2">
      <c r="A39" s="302">
        <f t="shared" si="1"/>
        <v>0.90000000000000102</v>
      </c>
      <c r="B39" s="301">
        <f t="shared" si="0"/>
        <v>0.26608524989875459</v>
      </c>
    </row>
    <row r="40" spans="1:2">
      <c r="A40" s="302">
        <f t="shared" si="1"/>
        <v>1.100000000000001</v>
      </c>
      <c r="B40" s="301">
        <f t="shared" si="0"/>
        <v>0.2178521770325503</v>
      </c>
    </row>
    <row r="41" spans="1:2">
      <c r="A41" s="302">
        <f t="shared" si="1"/>
        <v>1.3000000000000009</v>
      </c>
      <c r="B41" s="301">
        <f t="shared" si="0"/>
        <v>0.17136859204780716</v>
      </c>
    </row>
    <row r="42" spans="1:2">
      <c r="A42" s="302">
        <f t="shared" si="1"/>
        <v>1.5000000000000009</v>
      </c>
      <c r="B42" s="301">
        <f t="shared" si="0"/>
        <v>0.12951759566589155</v>
      </c>
    </row>
    <row r="43" spans="1:2">
      <c r="A43" s="302">
        <f t="shared" si="1"/>
        <v>1.7000000000000008</v>
      </c>
      <c r="B43" s="301">
        <f t="shared" si="0"/>
        <v>9.4049077376886808E-2</v>
      </c>
    </row>
    <row r="44" spans="1:2">
      <c r="A44" s="302">
        <f t="shared" si="1"/>
        <v>1.9000000000000008</v>
      </c>
      <c r="B44" s="301">
        <f t="shared" si="0"/>
        <v>6.5615814774676498E-2</v>
      </c>
    </row>
    <row r="45" spans="1:2">
      <c r="A45" s="302">
        <f>A44+0.2</f>
        <v>2.100000000000001</v>
      </c>
      <c r="B45" s="301">
        <f t="shared" si="0"/>
        <v>4.3983595980427115E-2</v>
      </c>
    </row>
    <row r="46" spans="1:2">
      <c r="A46" s="302">
        <f t="shared" si="1"/>
        <v>2.3000000000000012</v>
      </c>
      <c r="B46" s="301">
        <f t="shared" si="0"/>
        <v>2.8327037741601099E-2</v>
      </c>
    </row>
    <row r="47" spans="1:2">
      <c r="A47" s="302">
        <f t="shared" ref="A47:A52" si="2">A46+0.2</f>
        <v>2.5000000000000013</v>
      </c>
      <c r="B47" s="301">
        <f t="shared" si="0"/>
        <v>1.7528300493568474E-2</v>
      </c>
    </row>
    <row r="48" spans="1:2">
      <c r="A48" s="302">
        <f t="shared" si="2"/>
        <v>2.7000000000000015</v>
      </c>
      <c r="B48" s="301">
        <f t="shared" si="0"/>
        <v>1.0420934814422553E-2</v>
      </c>
    </row>
    <row r="49" spans="1:2">
      <c r="A49" s="302">
        <f t="shared" si="2"/>
        <v>2.9000000000000017</v>
      </c>
      <c r="B49" s="301">
        <f t="shared" si="0"/>
        <v>5.9525324197758278E-3</v>
      </c>
    </row>
    <row r="50" spans="1:2">
      <c r="A50" s="302">
        <f t="shared" si="2"/>
        <v>3.1000000000000019</v>
      </c>
      <c r="B50" s="301">
        <f t="shared" si="0"/>
        <v>3.2668190561999013E-3</v>
      </c>
    </row>
    <row r="51" spans="1:2">
      <c r="A51" s="302">
        <f t="shared" si="2"/>
        <v>3.300000000000002</v>
      </c>
      <c r="B51" s="301">
        <f t="shared" si="0"/>
        <v>1.7225689390536691E-3</v>
      </c>
    </row>
    <row r="52" spans="1:2">
      <c r="A52" s="302">
        <f t="shared" si="2"/>
        <v>3.5000000000000022</v>
      </c>
      <c r="B52" s="301">
        <f t="shared" si="0"/>
        <v>8.7268269504575322E-4</v>
      </c>
    </row>
    <row r="88" spans="1:5" ht="15">
      <c r="A88" s="354" t="s">
        <v>337</v>
      </c>
      <c r="B88" s="355" t="s">
        <v>338</v>
      </c>
      <c r="C88" t="s">
        <v>327</v>
      </c>
      <c r="D88"/>
    </row>
    <row r="89" spans="1:5" ht="13.5" thickBot="1">
      <c r="A89" s="353">
        <v>21</v>
      </c>
      <c r="B89" s="1">
        <v>19</v>
      </c>
      <c r="C89"/>
      <c r="D89"/>
    </row>
    <row r="90" spans="1:5">
      <c r="A90" s="353">
        <v>26</v>
      </c>
      <c r="B90" s="1">
        <v>20</v>
      </c>
      <c r="C90" s="113"/>
      <c r="D90" s="113" t="s">
        <v>328</v>
      </c>
      <c r="E90" s="113" t="s">
        <v>329</v>
      </c>
    </row>
    <row r="91" spans="1:5">
      <c r="A91" s="353">
        <v>18</v>
      </c>
      <c r="B91" s="1">
        <v>18</v>
      </c>
      <c r="C91" s="44" t="s">
        <v>66</v>
      </c>
      <c r="D91" s="44">
        <v>20.3</v>
      </c>
      <c r="E91" s="44">
        <v>18.214285714285715</v>
      </c>
    </row>
    <row r="92" spans="1:5">
      <c r="A92" s="353">
        <v>22</v>
      </c>
      <c r="B92" s="1">
        <v>22</v>
      </c>
      <c r="C92" s="44" t="s">
        <v>330</v>
      </c>
      <c r="D92" s="44">
        <v>7</v>
      </c>
      <c r="E92" s="44">
        <v>7</v>
      </c>
    </row>
    <row r="93" spans="1:5">
      <c r="A93" s="353">
        <v>21</v>
      </c>
      <c r="B93" s="1">
        <v>17</v>
      </c>
      <c r="C93" s="44" t="s">
        <v>143</v>
      </c>
      <c r="D93" s="44">
        <v>10</v>
      </c>
      <c r="E93" s="44">
        <v>14</v>
      </c>
    </row>
    <row r="94" spans="1:5">
      <c r="A94" s="353">
        <v>19</v>
      </c>
      <c r="B94" s="1">
        <v>15</v>
      </c>
      <c r="C94" s="44" t="s">
        <v>331</v>
      </c>
      <c r="D94" s="44">
        <v>0</v>
      </c>
      <c r="E94" s="44"/>
    </row>
    <row r="95" spans="1:5" ht="15">
      <c r="A95" s="353">
        <v>17</v>
      </c>
      <c r="B95" s="1">
        <v>14</v>
      </c>
      <c r="C95" s="356" t="s">
        <v>332</v>
      </c>
      <c r="D95" s="361">
        <v>1.9039879379941487</v>
      </c>
      <c r="E95" s="44"/>
    </row>
    <row r="96" spans="1:5" ht="15">
      <c r="A96" s="353">
        <v>18</v>
      </c>
      <c r="B96" s="1">
        <v>18</v>
      </c>
      <c r="C96" s="356" t="s">
        <v>333</v>
      </c>
      <c r="D96" s="358">
        <v>2.8455877560151444E-2</v>
      </c>
      <c r="E96" s="44"/>
    </row>
    <row r="97" spans="1:5">
      <c r="A97" s="353">
        <v>22</v>
      </c>
      <c r="B97" s="1">
        <v>17</v>
      </c>
      <c r="C97" s="356" t="s">
        <v>334</v>
      </c>
      <c r="D97" s="357">
        <v>2.3263478740408408</v>
      </c>
      <c r="E97" s="44"/>
    </row>
    <row r="98" spans="1:5">
      <c r="A98" s="353">
        <v>19</v>
      </c>
      <c r="B98" s="1">
        <v>21</v>
      </c>
      <c r="C98" s="44" t="s">
        <v>335</v>
      </c>
      <c r="D98" s="44">
        <v>5.6911755120302887E-2</v>
      </c>
      <c r="E98" s="44"/>
    </row>
    <row r="99" spans="1:5" ht="13.5" thickBot="1">
      <c r="A99" s="353"/>
      <c r="B99" s="1">
        <v>18</v>
      </c>
      <c r="C99" s="45" t="s">
        <v>336</v>
      </c>
      <c r="D99" s="45">
        <v>2.5758293035488999</v>
      </c>
      <c r="E99" s="45"/>
    </row>
    <row r="100" spans="1:5">
      <c r="A100" s="353"/>
      <c r="B100" s="1">
        <v>21</v>
      </c>
    </row>
    <row r="101" spans="1:5">
      <c r="A101" s="353"/>
      <c r="B101" s="1">
        <v>18</v>
      </c>
    </row>
    <row r="102" spans="1:5">
      <c r="A102" s="353"/>
      <c r="B102" s="1">
        <v>17</v>
      </c>
    </row>
    <row r="103" spans="1:5">
      <c r="A103" s="353"/>
      <c r="B103" s="1"/>
    </row>
    <row r="104" spans="1:5">
      <c r="A104" s="353"/>
      <c r="B104" s="1"/>
    </row>
    <row r="105" spans="1:5" ht="13.5" thickBot="1">
      <c r="B105" s="356" t="s">
        <v>332</v>
      </c>
    </row>
    <row r="106" spans="1:5" ht="15.75">
      <c r="B106" s="370" t="s">
        <v>333</v>
      </c>
      <c r="C106" s="359" t="s">
        <v>340</v>
      </c>
      <c r="D106" s="359">
        <f>1-_xlfn.NORM.S.DIST(1.90398793799415, TRUE)</f>
        <v>2.8455877560151333E-2</v>
      </c>
    </row>
    <row r="107" spans="1:5" ht="16.5" thickBot="1">
      <c r="B107" s="371" t="s">
        <v>334</v>
      </c>
      <c r="C107" s="360" t="s">
        <v>339</v>
      </c>
      <c r="D107" s="360">
        <f>_xlfn.NORM.S.INV(0.01)</f>
        <v>-2.3263478740408408</v>
      </c>
    </row>
    <row r="108" spans="1:5" ht="30">
      <c r="B108" s="369" t="s">
        <v>335</v>
      </c>
      <c r="C108" s="364" t="s">
        <v>341</v>
      </c>
      <c r="D108" s="365">
        <f>1-(2*(0.5-(1-NORMSDIST(1.9039))))</f>
        <v>5.692320912339377E-2</v>
      </c>
    </row>
    <row r="109" spans="1:5" ht="15.75" thickBot="1">
      <c r="B109" s="372" t="s">
        <v>336</v>
      </c>
      <c r="C109" s="367" t="s">
        <v>342</v>
      </c>
      <c r="D109" s="368">
        <f>_xlfn.NORM.S.INV(1-(0.01/2))</f>
        <v>2.5758293035488999</v>
      </c>
    </row>
  </sheetData>
  <pageMargins left="0.25" right="0.25" top="0.75" bottom="0.75" header="0.3" footer="0.3"/>
  <pageSetup paperSize="9" scale="63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DSMT4" shapeId="245453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38100</xdr:rowOff>
              </from>
              <to>
                <xdr:col>6</xdr:col>
                <xdr:colOff>514350</xdr:colOff>
                <xdr:row>1</xdr:row>
                <xdr:rowOff>371475</xdr:rowOff>
              </to>
            </anchor>
          </objectPr>
        </oleObject>
      </mc:Choice>
      <mc:Fallback>
        <oleObject progId="Equation.DSMT4" shapeId="2454531" r:id="rId4"/>
      </mc:Fallback>
    </mc:AlternateContent>
  </oleObjects>
  <tableParts count="1">
    <tablePart r:id="rId6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56"/>
  <sheetViews>
    <sheetView zoomScale="85" zoomScaleNormal="85" workbookViewId="0">
      <selection activeCell="G15" sqref="G15"/>
    </sheetView>
  </sheetViews>
  <sheetFormatPr defaultRowHeight="12.75"/>
  <cols>
    <col min="1" max="1" width="31.7109375" style="298" bestFit="1" customWidth="1"/>
    <col min="2" max="2" width="20.140625" customWidth="1"/>
    <col min="3" max="3" width="30.28515625" style="341" bestFit="1" customWidth="1"/>
    <col min="4" max="4" width="9.5703125" style="274" customWidth="1"/>
    <col min="5" max="5" width="20" customWidth="1"/>
  </cols>
  <sheetData>
    <row r="1" spans="1:7" ht="30">
      <c r="A1" s="306" t="s">
        <v>364</v>
      </c>
      <c r="B1" s="315"/>
      <c r="C1" s="332" t="s">
        <v>291</v>
      </c>
      <c r="E1" s="289"/>
    </row>
    <row r="2" spans="1:7">
      <c r="A2" s="390" t="s">
        <v>363</v>
      </c>
      <c r="B2" s="390" t="s">
        <v>358</v>
      </c>
      <c r="C2" s="390" t="s">
        <v>359</v>
      </c>
      <c r="D2" s="390" t="s">
        <v>360</v>
      </c>
      <c r="E2" s="390" t="s">
        <v>361</v>
      </c>
      <c r="F2" s="391" t="s">
        <v>362</v>
      </c>
      <c r="G2" s="275" t="s">
        <v>365</v>
      </c>
    </row>
    <row r="3" spans="1:7">
      <c r="A3" s="302">
        <v>-3.5</v>
      </c>
      <c r="B3" s="316">
        <f>_xlfn.T.DIST('11-t-Student'!$A3,10,FALSE)</f>
        <v>4.7836071267013227E-3</v>
      </c>
      <c r="C3" s="316">
        <f>_xlfn.T.DIST('11-t-Student'!$A3,15,FALSE)</f>
        <v>3.3073120822831518E-3</v>
      </c>
      <c r="D3" s="316">
        <f>_xlfn.T.DIST('11-t-Student'!$A3,20,FALSE)</f>
        <v>2.6105772275963452E-3</v>
      </c>
      <c r="E3" s="316">
        <f>_xlfn.T.DIST('11-t-Student'!$A3,25,FALSE)</f>
        <v>2.2138428417251585E-3</v>
      </c>
      <c r="F3" s="316">
        <f>_xlfn.T.DIST('11-t-Student'!$A3,30,FALSE)</f>
        <v>1.9604555808020938E-3</v>
      </c>
      <c r="G3" s="392">
        <f>_xlfn.T.DIST(A3,31,FALSE)</f>
        <v>1.9205145871218222E-3</v>
      </c>
    </row>
    <row r="4" spans="1:7">
      <c r="A4" s="302">
        <f>A3+0.2</f>
        <v>-3.3</v>
      </c>
      <c r="B4" s="316">
        <f>_xlfn.T.DIST('11-t-Student'!$A4,10,FALSE)</f>
        <v>6.7672024406869391E-3</v>
      </c>
      <c r="C4" s="316">
        <f>_xlfn.T.DIST('11-t-Student'!$A4,15,FALSE)</f>
        <v>4.9813932377374415E-3</v>
      </c>
      <c r="D4" s="316">
        <f>_xlfn.T.DIST('11-t-Student'!$A4,20,FALSE)</f>
        <v>4.104030288785092E-3</v>
      </c>
      <c r="E4" s="316">
        <f>_xlfn.T.DIST('11-t-Student'!$A4,25,FALSE)</f>
        <v>3.5903222566735947E-3</v>
      </c>
      <c r="F4" s="316">
        <f>_xlfn.T.DIST('11-t-Student'!$A4,30,FALSE)</f>
        <v>3.2554111678475802E-3</v>
      </c>
      <c r="G4" s="393">
        <f t="shared" ref="G4:G38" si="0">_xlfn.T.DIST(A4,31,FALSE)</f>
        <v>3.2020612368658902E-3</v>
      </c>
    </row>
    <row r="5" spans="1:7">
      <c r="A5" s="302">
        <f t="shared" ref="A5:A38" si="1">A4+0.2</f>
        <v>-3.0999999999999996</v>
      </c>
      <c r="B5" s="316">
        <f>_xlfn.T.DIST('11-t-Student'!$A5,10,FALSE)</f>
        <v>9.5817276708977366E-3</v>
      </c>
      <c r="C5" s="316">
        <f>_xlfn.T.DIST('11-t-Student'!$A5,15,FALSE)</f>
        <v>7.4733327685815856E-3</v>
      </c>
      <c r="D5" s="316">
        <f>_xlfn.T.DIST('11-t-Student'!$A5,20,FALSE)</f>
        <v>6.4002261055124557E-3</v>
      </c>
      <c r="E5" s="316">
        <f>_xlfn.T.DIST('11-t-Student'!$A5,25,FALSE)</f>
        <v>5.7566204853211926E-3</v>
      </c>
      <c r="F5" s="316">
        <f>_xlfn.T.DIST('11-t-Student'!$A5,30,FALSE)</f>
        <v>5.3296170578658111E-3</v>
      </c>
      <c r="G5" s="393">
        <f t="shared" si="0"/>
        <v>5.2609911004079081E-3</v>
      </c>
    </row>
    <row r="6" spans="1:7">
      <c r="A6" s="302">
        <f t="shared" si="1"/>
        <v>-2.8999999999999995</v>
      </c>
      <c r="B6" s="316">
        <f>_xlfn.T.DIST('11-t-Student'!$A6,10,FALSE)</f>
        <v>1.3560470295244945E-2</v>
      </c>
      <c r="C6" s="316">
        <f>_xlfn.T.DIST('11-t-Student'!$A6,15,FALSE)</f>
        <v>1.1147973322739028E-2</v>
      </c>
      <c r="D6" s="316">
        <f>_xlfn.T.DIST('11-t-Student'!$A6,20,FALSE)</f>
        <v>9.8821317664987331E-3</v>
      </c>
      <c r="E6" s="316">
        <f>_xlfn.T.DIST('11-t-Student'!$A6,25,FALSE)</f>
        <v>9.1073957009804342E-3</v>
      </c>
      <c r="F6" s="316">
        <f>_xlfn.T.DIST('11-t-Student'!$A6,30,FALSE)</f>
        <v>8.5858698631407129E-3</v>
      </c>
      <c r="G6" s="393">
        <f t="shared" si="0"/>
        <v>8.5014389634999205E-3</v>
      </c>
    </row>
    <row r="7" spans="1:7">
      <c r="A7" s="302">
        <f t="shared" si="1"/>
        <v>-2.6999999999999993</v>
      </c>
      <c r="B7" s="316">
        <f>_xlfn.T.DIST('11-t-Student'!$A7,10,FALSE)</f>
        <v>1.9151294092491007E-2</v>
      </c>
      <c r="C7" s="316">
        <f>_xlfn.T.DIST('11-t-Student'!$A7,15,FALSE)</f>
        <v>1.6501623820839615E-2</v>
      </c>
      <c r="D7" s="316">
        <f>_xlfn.T.DIST('11-t-Student'!$A7,20,FALSE)</f>
        <v>1.5075144023375751E-2</v>
      </c>
      <c r="E7" s="316">
        <f>_xlfn.T.DIST('11-t-Student'!$A7,25,FALSE)</f>
        <v>1.4187432373759461E-2</v>
      </c>
      <c r="F7" s="316">
        <f>_xlfn.T.DIST('11-t-Student'!$A7,30,FALSE)</f>
        <v>1.3582794199685971E-2</v>
      </c>
      <c r="G7" s="393">
        <f t="shared" si="0"/>
        <v>1.3484335123410905E-2</v>
      </c>
    </row>
    <row r="8" spans="1:7">
      <c r="A8" s="302">
        <f t="shared" si="1"/>
        <v>-2.4999999999999991</v>
      </c>
      <c r="B8" s="316">
        <f>_xlfn.T.DIST('11-t-Student'!$A8,10,FALSE)</f>
        <v>2.6938727628244511E-2</v>
      </c>
      <c r="C8" s="316">
        <f>_xlfn.T.DIST('11-t-Student'!$A8,15,FALSE)</f>
        <v>2.4184424389153764E-2</v>
      </c>
      <c r="D8" s="316">
        <f>_xlfn.T.DIST('11-t-Student'!$A8,20,FALSE)</f>
        <v>2.2669443719144925E-2</v>
      </c>
      <c r="E8" s="316">
        <f>_xlfn.T.DIST('11-t-Student'!$A8,25,FALSE)</f>
        <v>2.1713913718602092E-2</v>
      </c>
      <c r="F8" s="316">
        <f>_xlfn.T.DIST('11-t-Student'!$A8,30,FALSE)</f>
        <v>2.1057019220621667E-2</v>
      </c>
      <c r="G8" s="393">
        <f t="shared" si="0"/>
        <v>2.0949562877054149E-2</v>
      </c>
    </row>
    <row r="9" spans="1:7">
      <c r="A9" s="302">
        <f t="shared" si="1"/>
        <v>-2.2999999999999989</v>
      </c>
      <c r="B9" s="316">
        <f>_xlfn.T.DIST('11-t-Student'!$A9,10,FALSE)</f>
        <v>3.7655586709753441E-2</v>
      </c>
      <c r="C9" s="316">
        <f>_xlfn.T.DIST('11-t-Student'!$A9,15,FALSE)</f>
        <v>3.5006674311679122E-2</v>
      </c>
      <c r="D9" s="316">
        <f>_xlfn.T.DIST('11-t-Student'!$A9,20,FALSE)</f>
        <v>3.3522460396149964E-2</v>
      </c>
      <c r="E9" s="316">
        <f>_xlfn.T.DIST('11-t-Student'!$A9,25,FALSE)</f>
        <v>3.257600600044875E-2</v>
      </c>
      <c r="F9" s="316">
        <f>_xlfn.T.DIST('11-t-Student'!$A9,30,FALSE)</f>
        <v>3.1920549432000234E-2</v>
      </c>
      <c r="G9" s="393">
        <f t="shared" si="0"/>
        <v>3.1812947426619387E-2</v>
      </c>
    </row>
    <row r="10" spans="1:7">
      <c r="A10" s="302">
        <f t="shared" si="1"/>
        <v>-2.0999999999999988</v>
      </c>
      <c r="B10" s="316">
        <f>_xlfn.T.DIST('11-t-Student'!$A10,10,FALSE)</f>
        <v>5.2169742604355147E-2</v>
      </c>
      <c r="C10" s="316">
        <f>_xlfn.T.DIST('11-t-Student'!$A10,15,FALSE)</f>
        <v>4.9911767229684788E-2</v>
      </c>
      <c r="D10" s="316">
        <f>_xlfn.T.DIST('11-t-Student'!$A10,20,FALSE)</f>
        <v>4.8622458084184764E-2</v>
      </c>
      <c r="E10" s="316">
        <f>_xlfn.T.DIST('11-t-Student'!$A10,25,FALSE)</f>
        <v>4.7791765141364274E-2</v>
      </c>
      <c r="F10" s="316">
        <f>_xlfn.T.DIST('11-t-Student'!$A10,30,FALSE)</f>
        <v>4.72126781936534E-2</v>
      </c>
      <c r="G10" s="393">
        <f t="shared" si="0"/>
        <v>4.7117318994364693E-2</v>
      </c>
    </row>
    <row r="11" spans="1:7">
      <c r="A11" s="302">
        <f t="shared" si="1"/>
        <v>-1.8999999999999988</v>
      </c>
      <c r="B11" s="316">
        <f>_xlfn.T.DIST('11-t-Student'!$A11,10,FALSE)</f>
        <v>7.1425107032802623E-2</v>
      </c>
      <c r="C11" s="316">
        <f>_xlfn.T.DIST('11-t-Student'!$A11,15,FALSE)</f>
        <v>6.9893412526046056E-2</v>
      </c>
      <c r="D11" s="316">
        <f>_xlfn.T.DIST('11-t-Student'!$A11,20,FALSE)</f>
        <v>6.8990728389136974E-2</v>
      </c>
      <c r="E11" s="316">
        <f>_xlfn.T.DIST('11-t-Student'!$A11,25,FALSE)</f>
        <v>6.8400021491327054E-2</v>
      </c>
      <c r="F11" s="316">
        <f>_xlfn.T.DIST('11-t-Student'!$A11,30,FALSE)</f>
        <v>6.7984376569213453E-2</v>
      </c>
      <c r="G11" s="393">
        <f t="shared" si="0"/>
        <v>6.7915641981251981E-2</v>
      </c>
    </row>
    <row r="12" spans="1:7">
      <c r="A12" s="302">
        <f t="shared" si="1"/>
        <v>-1.6999999999999988</v>
      </c>
      <c r="B12" s="316">
        <f>_xlfn.T.DIST('11-t-Student'!$A12,10,FALSE)</f>
        <v>9.6311809633229509E-2</v>
      </c>
      <c r="C12" s="316">
        <f>_xlfn.T.DIST('11-t-Student'!$A12,15,FALSE)</f>
        <v>9.5835079135137696E-2</v>
      </c>
      <c r="D12" s="316">
        <f>_xlfn.T.DIST('11-t-Student'!$A12,20,FALSE)</f>
        <v>9.5503166527465558E-2</v>
      </c>
      <c r="E12" s="316">
        <f>_xlfn.T.DIST('11-t-Student'!$A12,25,FALSE)</f>
        <v>9.5270337599801927E-2</v>
      </c>
      <c r="F12" s="316">
        <f>_xlfn.T.DIST('11-t-Student'!$A12,30,FALSE)</f>
        <v>9.5100110953271796E-2</v>
      </c>
      <c r="G12" s="393">
        <f t="shared" si="0"/>
        <v>9.5071489380965823E-2</v>
      </c>
    </row>
    <row r="13" spans="1:7">
      <c r="A13" s="302">
        <f t="shared" si="1"/>
        <v>-1.4999999999999989</v>
      </c>
      <c r="B13" s="316">
        <f>_xlfn.T.DIST('11-t-Student'!$A13,10,FALSE)</f>
        <v>0.12744479428709191</v>
      </c>
      <c r="C13" s="316">
        <f>_xlfn.T.DIST('11-t-Student'!$A13,15,FALSE)</f>
        <v>0.12826094490657594</v>
      </c>
      <c r="D13" s="316">
        <f>_xlfn.T.DIST('11-t-Student'!$A13,20,FALSE)</f>
        <v>0.12862738297214626</v>
      </c>
      <c r="E13" s="316">
        <f>_xlfn.T.DIST('11-t-Student'!$A13,25,FALSE)</f>
        <v>0.12883201625831242</v>
      </c>
      <c r="F13" s="316">
        <f>_xlfn.T.DIST('11-t-Student'!$A13,30,FALSE)</f>
        <v>0.128961601739672</v>
      </c>
      <c r="G13" s="393">
        <f t="shared" si="0"/>
        <v>0.12898196968028475</v>
      </c>
    </row>
    <row r="14" spans="1:7">
      <c r="A14" s="302">
        <f t="shared" si="1"/>
        <v>-1.2999999999999989</v>
      </c>
      <c r="B14" s="316">
        <f>_xlfn.T.DIST('11-t-Student'!$A14,10,FALSE)</f>
        <v>0.16485069296801957</v>
      </c>
      <c r="C14" s="316">
        <f>_xlfn.T.DIST('11-t-Student'!$A14,15,FALSE)</f>
        <v>0.1670154072662928</v>
      </c>
      <c r="D14" s="316">
        <f>_xlfn.T.DIST('11-t-Student'!$A14,20,FALSE)</f>
        <v>0.1681021617291083</v>
      </c>
      <c r="E14" s="316">
        <f>_xlfn.T.DIST('11-t-Student'!$A14,25,FALSE)</f>
        <v>0.16875510923150891</v>
      </c>
      <c r="F14" s="316">
        <f>_xlfn.T.DIST('11-t-Student'!$A14,30,FALSE)</f>
        <v>0.16919064854071317</v>
      </c>
      <c r="G14" s="393">
        <f t="shared" si="0"/>
        <v>0.16926090931499799</v>
      </c>
    </row>
    <row r="15" spans="1:7">
      <c r="A15" s="302">
        <f t="shared" si="1"/>
        <v>-1.099999999999999</v>
      </c>
      <c r="B15" s="316">
        <f>_xlfn.T.DIST('11-t-Student'!$A15,10,FALSE)</f>
        <v>0.20760591316421428</v>
      </c>
      <c r="C15" s="316">
        <f>_xlfn.T.DIST('11-t-Student'!$A15,15,FALSE)</f>
        <v>0.21093231133526627</v>
      </c>
      <c r="D15" s="316">
        <f>_xlfn.T.DIST('11-t-Student'!$A15,20,FALSE)</f>
        <v>0.21262854877263299</v>
      </c>
      <c r="E15" s="316">
        <f>_xlfn.T.DIST('11-t-Student'!$A15,25,FALSE)</f>
        <v>0.21365699569627439</v>
      </c>
      <c r="F15" s="316">
        <f>_xlfn.T.DIST('11-t-Student'!$A15,30,FALSE)</f>
        <v>0.21434711785664082</v>
      </c>
      <c r="G15" s="393">
        <f t="shared" si="0"/>
        <v>0.21445876557624569</v>
      </c>
    </row>
    <row r="16" spans="1:7">
      <c r="A16" s="302">
        <f t="shared" si="1"/>
        <v>-0.89999999999999902</v>
      </c>
      <c r="B16" s="316">
        <f>_xlfn.T.DIST('11-t-Student'!$A16,10,FALSE)</f>
        <v>0.2535299505598278</v>
      </c>
      <c r="C16" s="316">
        <f>_xlfn.T.DIST('11-t-Student'!$A16,15,FALSE)</f>
        <v>0.25760380339662431</v>
      </c>
      <c r="D16" s="316">
        <f>_xlfn.T.DIST('11-t-Student'!$A16,20,FALSE)</f>
        <v>0.25968194316548504</v>
      </c>
      <c r="E16" s="316">
        <f>_xlfn.T.DIST('11-t-Student'!$A16,25,FALSE)</f>
        <v>0.26094220659651102</v>
      </c>
      <c r="F16" s="316">
        <f>_xlfn.T.DIST('11-t-Student'!$A16,30,FALSE)</f>
        <v>0.26178800210082631</v>
      </c>
      <c r="G16" s="393">
        <f t="shared" si="0"/>
        <v>0.26192484360112206</v>
      </c>
    </row>
    <row r="17" spans="1:7">
      <c r="A17" s="302">
        <f t="shared" si="1"/>
        <v>-0.69999999999999907</v>
      </c>
      <c r="B17" s="316">
        <f>_xlfn.T.DIST('11-t-Student'!$A17,10,FALSE)</f>
        <v>0.29909241773685291</v>
      </c>
      <c r="C17" s="316">
        <f>_xlfn.T.DIST('11-t-Student'!$A17,15,FALSE)</f>
        <v>0.30338624606294673</v>
      </c>
      <c r="D17" s="316">
        <f>_xlfn.T.DIST('11-t-Student'!$A17,20,FALSE)</f>
        <v>0.30556811230187136</v>
      </c>
      <c r="E17" s="316">
        <f>_xlfn.T.DIST('11-t-Student'!$A17,25,FALSE)</f>
        <v>0.30688843928412407</v>
      </c>
      <c r="F17" s="316">
        <f>_xlfn.T.DIST('11-t-Student'!$A17,30,FALSE)</f>
        <v>0.30777333104241633</v>
      </c>
      <c r="G17" s="393">
        <f t="shared" si="0"/>
        <v>0.30791640583095309</v>
      </c>
    </row>
    <row r="18" spans="1:7">
      <c r="A18" s="302">
        <f t="shared" si="1"/>
        <v>-0.49999999999999906</v>
      </c>
      <c r="B18" s="316">
        <f>_xlfn.T.DIST('11-t-Student'!$A18,10,FALSE)</f>
        <v>0.33969513635207804</v>
      </c>
      <c r="C18" s="316">
        <f>_xlfn.T.DIST('11-t-Student'!$A18,15,FALSE)</f>
        <v>0.34375457026313216</v>
      </c>
      <c r="D18" s="316">
        <f>_xlfn.T.DIST('11-t-Student'!$A18,20,FALSE)</f>
        <v>0.34580861238374189</v>
      </c>
      <c r="E18" s="316">
        <f>_xlfn.T.DIST('11-t-Student'!$A18,25,FALSE)</f>
        <v>0.34704869664645493</v>
      </c>
      <c r="F18" s="316">
        <f>_xlfn.T.DIST('11-t-Student'!$A18,30,FALSE)</f>
        <v>0.3478785796972047</v>
      </c>
      <c r="G18" s="393">
        <f t="shared" si="0"/>
        <v>0.34801266729462599</v>
      </c>
    </row>
    <row r="19" spans="1:7">
      <c r="A19" s="302">
        <f t="shared" si="1"/>
        <v>-0.29999999999999905</v>
      </c>
      <c r="B19" s="316">
        <f>_xlfn.T.DIST('11-t-Student'!$A19,10,FALSE)</f>
        <v>0.37039846155274575</v>
      </c>
      <c r="C19" s="316">
        <f>_xlfn.T.DIST('11-t-Student'!$A19,15,FALSE)</f>
        <v>0.37401869634511181</v>
      </c>
      <c r="D19" s="316">
        <f>_xlfn.T.DIST('11-t-Student'!$A19,20,FALSE)</f>
        <v>0.37584541676808386</v>
      </c>
      <c r="E19" s="316">
        <f>_xlfn.T.DIST('11-t-Student'!$A19,25,FALSE)</f>
        <v>0.37694656715436253</v>
      </c>
      <c r="F19" s="316">
        <f>_xlfn.T.DIST('11-t-Student'!$A19,30,FALSE)</f>
        <v>0.37768275260924283</v>
      </c>
      <c r="G19" s="393">
        <f t="shared" si="0"/>
        <v>0.377801646495458</v>
      </c>
    </row>
    <row r="20" spans="1:7" s="396" customFormat="1">
      <c r="A20" s="394">
        <f t="shared" si="1"/>
        <v>-9.9999999999999034E-2</v>
      </c>
      <c r="B20" s="379">
        <f>_xlfn.T.DIST('11-t-Student'!$A20,10,FALSE)</f>
        <v>0.38697522581518057</v>
      </c>
      <c r="C20" s="379">
        <f>_xlfn.T.DIST('11-t-Student'!$A20,15,FALSE)</f>
        <v>0.39026687636407004</v>
      </c>
      <c r="D20" s="379">
        <f>_xlfn.T.DIST('11-t-Student'!$A20,20,FALSE)</f>
        <v>0.39192608003344537</v>
      </c>
      <c r="E20" s="379">
        <f>_xlfn.T.DIST('11-t-Student'!$A20,25,FALSE)</f>
        <v>0.39292566526546968</v>
      </c>
      <c r="F20" s="379">
        <f>_xlfn.T.DIST('11-t-Student'!$A20,30,FALSE)</f>
        <v>0.39359369563267937</v>
      </c>
      <c r="G20" s="395">
        <f t="shared" si="0"/>
        <v>0.39370156321063399</v>
      </c>
    </row>
    <row r="21" spans="1:7" s="396" customFormat="1">
      <c r="A21" s="394">
        <f t="shared" si="1"/>
        <v>0.10000000000000098</v>
      </c>
      <c r="B21" s="379">
        <f>_xlfn.T.DIST('11-t-Student'!$A21,10,FALSE)</f>
        <v>0.38697522581518046</v>
      </c>
      <c r="C21" s="379">
        <f>_xlfn.T.DIST('11-t-Student'!$A21,15,FALSE)</f>
        <v>0.39026687636406993</v>
      </c>
      <c r="D21" s="379">
        <f>_xlfn.T.DIST('11-t-Student'!$A21,20,FALSE)</f>
        <v>0.39192608003344526</v>
      </c>
      <c r="E21" s="379">
        <f>_xlfn.T.DIST('11-t-Student'!$A21,25,FALSE)</f>
        <v>0.39292566526546963</v>
      </c>
      <c r="F21" s="379">
        <f>_xlfn.T.DIST('11-t-Student'!$A21,30,FALSE)</f>
        <v>0.39359369563267932</v>
      </c>
      <c r="G21" s="395">
        <f t="shared" si="0"/>
        <v>0.39370156321063393</v>
      </c>
    </row>
    <row r="22" spans="1:7">
      <c r="A22" s="302">
        <f t="shared" si="1"/>
        <v>0.30000000000000099</v>
      </c>
      <c r="B22" s="316">
        <f>_xlfn.T.DIST('11-t-Student'!$A22,10,FALSE)</f>
        <v>0.37039846155274542</v>
      </c>
      <c r="C22" s="316">
        <f>_xlfn.T.DIST('11-t-Student'!$A22,15,FALSE)</f>
        <v>0.37401869634511159</v>
      </c>
      <c r="D22" s="316">
        <f>_xlfn.T.DIST('11-t-Student'!$A22,20,FALSE)</f>
        <v>0.37584541676808364</v>
      </c>
      <c r="E22" s="316">
        <f>_xlfn.T.DIST('11-t-Student'!$A22,25,FALSE)</f>
        <v>0.37694656715436231</v>
      </c>
      <c r="F22" s="316">
        <f>_xlfn.T.DIST('11-t-Student'!$A22,30,FALSE)</f>
        <v>0.37768275260924256</v>
      </c>
      <c r="G22" s="393">
        <f t="shared" si="0"/>
        <v>0.37780164649545778</v>
      </c>
    </row>
    <row r="23" spans="1:7">
      <c r="A23" s="302">
        <f t="shared" si="1"/>
        <v>0.500000000000001</v>
      </c>
      <c r="B23" s="316">
        <f>_xlfn.T.DIST('11-t-Student'!$A23,10,FALSE)</f>
        <v>0.33969513635207765</v>
      </c>
      <c r="C23" s="316">
        <f>_xlfn.T.DIST('11-t-Student'!$A23,15,FALSE)</f>
        <v>0.34375457026313183</v>
      </c>
      <c r="D23" s="316">
        <f>_xlfn.T.DIST('11-t-Student'!$A23,20,FALSE)</f>
        <v>0.34580861238374155</v>
      </c>
      <c r="E23" s="316">
        <f>_xlfn.T.DIST('11-t-Student'!$A23,25,FALSE)</f>
        <v>0.3470486966464546</v>
      </c>
      <c r="F23" s="316">
        <f>_xlfn.T.DIST('11-t-Student'!$A23,30,FALSE)</f>
        <v>0.34787857969720437</v>
      </c>
      <c r="G23" s="393">
        <f t="shared" si="0"/>
        <v>0.3480126672946256</v>
      </c>
    </row>
    <row r="24" spans="1:7">
      <c r="A24" s="302">
        <f t="shared" si="1"/>
        <v>0.70000000000000107</v>
      </c>
      <c r="B24" s="316">
        <f>_xlfn.T.DIST('11-t-Student'!$A24,10,FALSE)</f>
        <v>0.29909241773685252</v>
      </c>
      <c r="C24" s="316">
        <f>_xlfn.T.DIST('11-t-Student'!$A24,15,FALSE)</f>
        <v>0.30338624606294634</v>
      </c>
      <c r="D24" s="316">
        <f>_xlfn.T.DIST('11-t-Student'!$A24,20,FALSE)</f>
        <v>0.30556811230187092</v>
      </c>
      <c r="E24" s="316">
        <f>_xlfn.T.DIST('11-t-Student'!$A24,25,FALSE)</f>
        <v>0.30688843928412357</v>
      </c>
      <c r="F24" s="316">
        <f>_xlfn.T.DIST('11-t-Student'!$A24,30,FALSE)</f>
        <v>0.30777333104241589</v>
      </c>
      <c r="G24" s="393">
        <f t="shared" si="0"/>
        <v>0.3079164058309527</v>
      </c>
    </row>
    <row r="25" spans="1:7">
      <c r="A25" s="302">
        <f t="shared" si="1"/>
        <v>0.90000000000000102</v>
      </c>
      <c r="B25" s="316">
        <f>_xlfn.T.DIST('11-t-Student'!$A25,10,FALSE)</f>
        <v>0.2535299505598273</v>
      </c>
      <c r="C25" s="316">
        <f>_xlfn.T.DIST('11-t-Student'!$A25,15,FALSE)</f>
        <v>0.25760380339662386</v>
      </c>
      <c r="D25" s="316">
        <f>_xlfn.T.DIST('11-t-Student'!$A25,20,FALSE)</f>
        <v>0.25968194316548465</v>
      </c>
      <c r="E25" s="316">
        <f>_xlfn.T.DIST('11-t-Student'!$A25,25,FALSE)</f>
        <v>0.26094220659651052</v>
      </c>
      <c r="F25" s="316">
        <f>_xlfn.T.DIST('11-t-Student'!$A25,30,FALSE)</f>
        <v>0.26178800210082581</v>
      </c>
      <c r="G25" s="393">
        <f t="shared" si="0"/>
        <v>0.26192484360112162</v>
      </c>
    </row>
    <row r="26" spans="1:7">
      <c r="A26" s="302">
        <f t="shared" si="1"/>
        <v>1.100000000000001</v>
      </c>
      <c r="B26" s="316">
        <f>_xlfn.T.DIST('11-t-Student'!$A26,10,FALSE)</f>
        <v>0.20760591316421381</v>
      </c>
      <c r="C26" s="316">
        <f>_xlfn.T.DIST('11-t-Student'!$A26,15,FALSE)</f>
        <v>0.21093231133526577</v>
      </c>
      <c r="D26" s="316">
        <f>_xlfn.T.DIST('11-t-Student'!$A26,20,FALSE)</f>
        <v>0.21262854877263246</v>
      </c>
      <c r="E26" s="316">
        <f>_xlfn.T.DIST('11-t-Student'!$A26,25,FALSE)</f>
        <v>0.21365699569627389</v>
      </c>
      <c r="F26" s="316">
        <f>_xlfn.T.DIST('11-t-Student'!$A26,30,FALSE)</f>
        <v>0.21434711785664035</v>
      </c>
      <c r="G26" s="393">
        <f t="shared" si="0"/>
        <v>0.21445876557624521</v>
      </c>
    </row>
    <row r="27" spans="1:7">
      <c r="A27" s="302">
        <f t="shared" si="1"/>
        <v>1.3000000000000009</v>
      </c>
      <c r="B27" s="316">
        <f>_xlfn.T.DIST('11-t-Student'!$A27,10,FALSE)</f>
        <v>0.16485069296801919</v>
      </c>
      <c r="C27" s="316">
        <f>_xlfn.T.DIST('11-t-Student'!$A27,15,FALSE)</f>
        <v>0.16701540726629235</v>
      </c>
      <c r="D27" s="316">
        <f>_xlfn.T.DIST('11-t-Student'!$A27,20,FALSE)</f>
        <v>0.16810216172910789</v>
      </c>
      <c r="E27" s="316">
        <f>_xlfn.T.DIST('11-t-Student'!$A27,25,FALSE)</f>
        <v>0.16875510923150847</v>
      </c>
      <c r="F27" s="316">
        <f>_xlfn.T.DIST('11-t-Student'!$A27,30,FALSE)</f>
        <v>0.16919064854071278</v>
      </c>
      <c r="G27" s="393">
        <f t="shared" si="0"/>
        <v>0.16926090931499757</v>
      </c>
    </row>
    <row r="28" spans="1:7">
      <c r="A28" s="302">
        <f t="shared" si="1"/>
        <v>1.5000000000000009</v>
      </c>
      <c r="B28" s="316">
        <f>_xlfn.T.DIST('11-t-Student'!$A28,10,FALSE)</f>
        <v>0.12744479428709157</v>
      </c>
      <c r="C28" s="316">
        <f>_xlfn.T.DIST('11-t-Student'!$A28,15,FALSE)</f>
        <v>0.12826094490657555</v>
      </c>
      <c r="D28" s="316">
        <f>_xlfn.T.DIST('11-t-Student'!$A28,20,FALSE)</f>
        <v>0.1286273829721459</v>
      </c>
      <c r="E28" s="316">
        <f>_xlfn.T.DIST('11-t-Student'!$A28,25,FALSE)</f>
        <v>0.12883201625831203</v>
      </c>
      <c r="F28" s="316">
        <f>_xlfn.T.DIST('11-t-Student'!$A28,30,FALSE)</f>
        <v>0.12896160173967158</v>
      </c>
      <c r="G28" s="393">
        <f t="shared" si="0"/>
        <v>0.12898196968028433</v>
      </c>
    </row>
    <row r="29" spans="1:7">
      <c r="A29" s="302">
        <f t="shared" si="1"/>
        <v>1.7000000000000008</v>
      </c>
      <c r="B29" s="316">
        <f>_xlfn.T.DIST('11-t-Student'!$A29,10,FALSE)</f>
        <v>9.6311809633229245E-2</v>
      </c>
      <c r="C29" s="316">
        <f>_xlfn.T.DIST('11-t-Student'!$A29,15,FALSE)</f>
        <v>9.5835079135137446E-2</v>
      </c>
      <c r="D29" s="316">
        <f>_xlfn.T.DIST('11-t-Student'!$A29,20,FALSE)</f>
        <v>9.5503166527465266E-2</v>
      </c>
      <c r="E29" s="316">
        <f>_xlfn.T.DIST('11-t-Student'!$A29,25,FALSE)</f>
        <v>9.5270337599801636E-2</v>
      </c>
      <c r="F29" s="316">
        <f>_xlfn.T.DIST('11-t-Student'!$A29,30,FALSE)</f>
        <v>9.5100110953271505E-2</v>
      </c>
      <c r="G29" s="393">
        <f t="shared" si="0"/>
        <v>9.5071489380965532E-2</v>
      </c>
    </row>
    <row r="30" spans="1:7">
      <c r="A30" s="302">
        <f t="shared" si="1"/>
        <v>1.9000000000000008</v>
      </c>
      <c r="B30" s="316">
        <f>_xlfn.T.DIST('11-t-Student'!$A30,10,FALSE)</f>
        <v>7.1425107032802401E-2</v>
      </c>
      <c r="C30" s="316">
        <f>_xlfn.T.DIST('11-t-Student'!$A30,15,FALSE)</f>
        <v>6.9893412526045834E-2</v>
      </c>
      <c r="D30" s="316">
        <f>_xlfn.T.DIST('11-t-Student'!$A30,20,FALSE)</f>
        <v>6.8990728389136766E-2</v>
      </c>
      <c r="E30" s="316">
        <f>_xlfn.T.DIST('11-t-Student'!$A30,25,FALSE)</f>
        <v>6.8400021491326804E-2</v>
      </c>
      <c r="F30" s="316">
        <f>_xlfn.T.DIST('11-t-Student'!$A30,30,FALSE)</f>
        <v>6.7984376569213203E-2</v>
      </c>
      <c r="G30" s="393">
        <f t="shared" si="0"/>
        <v>6.7915641981251731E-2</v>
      </c>
    </row>
    <row r="31" spans="1:7">
      <c r="A31" s="302">
        <f>A30+0.2</f>
        <v>2.100000000000001</v>
      </c>
      <c r="B31" s="316">
        <f>_xlfn.T.DIST('11-t-Student'!$A31,10,FALSE)</f>
        <v>5.2169742604354946E-2</v>
      </c>
      <c r="C31" s="316">
        <f>_xlfn.T.DIST('11-t-Student'!$A31,15,FALSE)</f>
        <v>4.9911767229684594E-2</v>
      </c>
      <c r="D31" s="316">
        <f>_xlfn.T.DIST('11-t-Student'!$A31,20,FALSE)</f>
        <v>4.8622458084184549E-2</v>
      </c>
      <c r="E31" s="316">
        <f>_xlfn.T.DIST('11-t-Student'!$A31,25,FALSE)</f>
        <v>4.7791765141364101E-2</v>
      </c>
      <c r="F31" s="316">
        <f>_xlfn.T.DIST('11-t-Student'!$A31,30,FALSE)</f>
        <v>4.7212678193653199E-2</v>
      </c>
      <c r="G31" s="393">
        <f t="shared" si="0"/>
        <v>4.7117318994364513E-2</v>
      </c>
    </row>
    <row r="32" spans="1:7">
      <c r="A32" s="302">
        <f t="shared" si="1"/>
        <v>2.3000000000000012</v>
      </c>
      <c r="B32" s="316">
        <f>_xlfn.T.DIST('11-t-Student'!$A32,10,FALSE)</f>
        <v>3.7655586709753296E-2</v>
      </c>
      <c r="C32" s="316">
        <f>_xlfn.T.DIST('11-t-Student'!$A32,15,FALSE)</f>
        <v>3.5006674311678976E-2</v>
      </c>
      <c r="D32" s="316">
        <f>_xlfn.T.DIST('11-t-Student'!$A32,20,FALSE)</f>
        <v>3.3522460396149825E-2</v>
      </c>
      <c r="E32" s="316">
        <f>_xlfn.T.DIST('11-t-Student'!$A32,25,FALSE)</f>
        <v>3.2576006000448625E-2</v>
      </c>
      <c r="F32" s="316">
        <f>_xlfn.T.DIST('11-t-Student'!$A32,30,FALSE)</f>
        <v>3.1920549432000102E-2</v>
      </c>
      <c r="G32" s="393">
        <f t="shared" si="0"/>
        <v>3.1812947426619255E-2</v>
      </c>
    </row>
    <row r="33" spans="1:7">
      <c r="A33" s="302">
        <f t="shared" si="1"/>
        <v>2.5000000000000013</v>
      </c>
      <c r="B33" s="316">
        <f>_xlfn.T.DIST('11-t-Student'!$A33,10,FALSE)</f>
        <v>2.6938727628244393E-2</v>
      </c>
      <c r="C33" s="316">
        <f>_xlfn.T.DIST('11-t-Student'!$A33,15,FALSE)</f>
        <v>2.4184424389153671E-2</v>
      </c>
      <c r="D33" s="316">
        <f>_xlfn.T.DIST('11-t-Student'!$A33,20,FALSE)</f>
        <v>2.2669443719144821E-2</v>
      </c>
      <c r="E33" s="316">
        <f>_xlfn.T.DIST('11-t-Student'!$A33,25,FALSE)</f>
        <v>2.1713913718601992E-2</v>
      </c>
      <c r="F33" s="316">
        <f>_xlfn.T.DIST('11-t-Student'!$A33,30,FALSE)</f>
        <v>2.1057019220621562E-2</v>
      </c>
      <c r="G33" s="393">
        <f t="shared" si="0"/>
        <v>2.0949562877054045E-2</v>
      </c>
    </row>
    <row r="34" spans="1:7">
      <c r="A34" s="302">
        <f t="shared" si="1"/>
        <v>2.7000000000000015</v>
      </c>
      <c r="B34" s="316">
        <f>_xlfn.T.DIST('11-t-Student'!$A34,10,FALSE)</f>
        <v>1.9151294092490931E-2</v>
      </c>
      <c r="C34" s="316">
        <f>_xlfn.T.DIST('11-t-Student'!$A34,15,FALSE)</f>
        <v>1.6501623820839553E-2</v>
      </c>
      <c r="D34" s="316">
        <f>_xlfn.T.DIST('11-t-Student'!$A34,20,FALSE)</f>
        <v>1.5075144023375677E-2</v>
      </c>
      <c r="E34" s="316">
        <f>_xlfn.T.DIST('11-t-Student'!$A34,25,FALSE)</f>
        <v>1.4187432373759395E-2</v>
      </c>
      <c r="F34" s="316">
        <f>_xlfn.T.DIST('11-t-Student'!$A34,30,FALSE)</f>
        <v>1.3582794199685892E-2</v>
      </c>
      <c r="G34" s="393">
        <f t="shared" si="0"/>
        <v>1.3484335123410841E-2</v>
      </c>
    </row>
    <row r="35" spans="1:7">
      <c r="A35" s="302">
        <f t="shared" si="1"/>
        <v>2.9000000000000017</v>
      </c>
      <c r="B35" s="316">
        <f>_xlfn.T.DIST('11-t-Student'!$A35,10,FALSE)</f>
        <v>1.3560470295244891E-2</v>
      </c>
      <c r="C35" s="316">
        <f>_xlfn.T.DIST('11-t-Student'!$A35,15,FALSE)</f>
        <v>1.1147973322738978E-2</v>
      </c>
      <c r="D35" s="316">
        <f>_xlfn.T.DIST('11-t-Student'!$A35,20,FALSE)</f>
        <v>9.882131766498688E-3</v>
      </c>
      <c r="E35" s="316">
        <f>_xlfn.T.DIST('11-t-Student'!$A35,25,FALSE)</f>
        <v>9.1073957009803908E-3</v>
      </c>
      <c r="F35" s="316">
        <f>_xlfn.T.DIST('11-t-Student'!$A35,30,FALSE)</f>
        <v>8.5858698631406712E-3</v>
      </c>
      <c r="G35" s="393">
        <f t="shared" si="0"/>
        <v>8.5014389634998789E-3</v>
      </c>
    </row>
    <row r="36" spans="1:7">
      <c r="A36" s="302">
        <f t="shared" si="1"/>
        <v>3.1000000000000019</v>
      </c>
      <c r="B36" s="316">
        <f>_xlfn.T.DIST('11-t-Student'!$A36,10,FALSE)</f>
        <v>9.5817276708977019E-3</v>
      </c>
      <c r="C36" s="316">
        <f>_xlfn.T.DIST('11-t-Student'!$A36,15,FALSE)</f>
        <v>7.473332768581557E-3</v>
      </c>
      <c r="D36" s="316">
        <f>_xlfn.T.DIST('11-t-Student'!$A36,20,FALSE)</f>
        <v>6.400226105512421E-3</v>
      </c>
      <c r="E36" s="316">
        <f>_xlfn.T.DIST('11-t-Student'!$A36,25,FALSE)</f>
        <v>5.7566204853211648E-3</v>
      </c>
      <c r="F36" s="316">
        <f>_xlfn.T.DIST('11-t-Student'!$A36,30,FALSE)</f>
        <v>5.329617057865786E-3</v>
      </c>
      <c r="G36" s="393">
        <f t="shared" si="0"/>
        <v>5.2609911004078891E-3</v>
      </c>
    </row>
    <row r="37" spans="1:7">
      <c r="A37" s="302">
        <f t="shared" si="1"/>
        <v>3.300000000000002</v>
      </c>
      <c r="B37" s="316">
        <f>_xlfn.T.DIST('11-t-Student'!$A37,10,FALSE)</f>
        <v>6.7672024406869149E-3</v>
      </c>
      <c r="C37" s="316">
        <f>_xlfn.T.DIST('11-t-Student'!$A37,15,FALSE)</f>
        <v>4.9813932377374189E-3</v>
      </c>
      <c r="D37" s="316">
        <f>_xlfn.T.DIST('11-t-Student'!$A37,20,FALSE)</f>
        <v>4.1040302887850729E-3</v>
      </c>
      <c r="E37" s="316">
        <f>_xlfn.T.DIST('11-t-Student'!$A37,25,FALSE)</f>
        <v>3.5903222566735786E-3</v>
      </c>
      <c r="F37" s="316">
        <f>_xlfn.T.DIST('11-t-Student'!$A37,30,FALSE)</f>
        <v>3.2554111678475624E-3</v>
      </c>
      <c r="G37" s="393">
        <f t="shared" si="0"/>
        <v>3.2020612368658724E-3</v>
      </c>
    </row>
    <row r="38" spans="1:7">
      <c r="A38" s="302">
        <f t="shared" si="1"/>
        <v>3.5000000000000022</v>
      </c>
      <c r="B38" s="316">
        <f>_xlfn.T.DIST('11-t-Student'!$A38,10,FALSE)</f>
        <v>4.7836071267013079E-3</v>
      </c>
      <c r="C38" s="316">
        <f>_xlfn.T.DIST('11-t-Student'!$A38,15,FALSE)</f>
        <v>3.3073120822831336E-3</v>
      </c>
      <c r="D38" s="316">
        <f>_xlfn.T.DIST('11-t-Student'!$A38,20,FALSE)</f>
        <v>2.6105772275963357E-3</v>
      </c>
      <c r="E38" s="316">
        <f>_xlfn.T.DIST('11-t-Student'!$A38,25,FALSE)</f>
        <v>2.2138428417251463E-3</v>
      </c>
      <c r="F38" s="316">
        <f>_xlfn.T.DIST('11-t-Student'!$A38,30,FALSE)</f>
        <v>1.9604555808020829E-3</v>
      </c>
      <c r="G38" s="393">
        <f t="shared" si="0"/>
        <v>1.9205145871218079E-3</v>
      </c>
    </row>
    <row r="39" spans="1:7">
      <c r="A39"/>
      <c r="C39"/>
      <c r="D39"/>
    </row>
    <row r="40" spans="1:7" ht="30">
      <c r="A40" s="314"/>
      <c r="B40" s="315"/>
      <c r="C40" s="332"/>
      <c r="E40" s="289"/>
    </row>
    <row r="41" spans="1:7" ht="18.75">
      <c r="A41" s="268"/>
      <c r="B41" s="271"/>
      <c r="C41" s="333"/>
      <c r="E41" s="271"/>
    </row>
    <row r="42" spans="1:7" ht="38.25" thickBot="1">
      <c r="A42" s="291" t="s">
        <v>219</v>
      </c>
      <c r="B42" s="292" t="s">
        <v>220</v>
      </c>
      <c r="C42" s="291" t="s">
        <v>221</v>
      </c>
      <c r="D42" s="290" t="s">
        <v>222</v>
      </c>
      <c r="E42" s="292" t="s">
        <v>232</v>
      </c>
    </row>
    <row r="43" spans="1:7" ht="19.5" thickBot="1">
      <c r="A43" s="345"/>
      <c r="B43" s="346"/>
      <c r="C43" s="347"/>
      <c r="D43" s="348"/>
      <c r="E43" s="349"/>
      <c r="F43" s="269"/>
    </row>
    <row r="44" spans="1:7" ht="75">
      <c r="A44" s="351" t="s">
        <v>306</v>
      </c>
      <c r="B44" s="304" t="s">
        <v>301</v>
      </c>
      <c r="C44" s="387" t="s">
        <v>300</v>
      </c>
      <c r="D44" s="317">
        <f>_xlfn.T.INV(0.95,3)</f>
        <v>2.3533634348018233</v>
      </c>
      <c r="E44" s="305" t="s">
        <v>304</v>
      </c>
      <c r="F44" s="269"/>
    </row>
    <row r="45" spans="1:7" ht="75.75" thickBot="1">
      <c r="A45" s="352" t="s">
        <v>307</v>
      </c>
      <c r="B45" s="309" t="s">
        <v>303</v>
      </c>
      <c r="C45" s="388" t="s">
        <v>302</v>
      </c>
      <c r="D45" s="318">
        <f>_xlfn.T.INV.2T(0.05,3)</f>
        <v>3.1824463052837091</v>
      </c>
      <c r="E45" s="310" t="s">
        <v>305</v>
      </c>
      <c r="F45" s="269"/>
    </row>
    <row r="46" spans="1:7" ht="37.5">
      <c r="A46" s="313" t="s">
        <v>352</v>
      </c>
      <c r="B46" s="307" t="s">
        <v>298</v>
      </c>
      <c r="C46" s="316" t="s">
        <v>292</v>
      </c>
      <c r="D46" s="316">
        <f>_xlfn.T.DIST(2,6,FALSE)</f>
        <v>6.4036122618409685E-2</v>
      </c>
      <c r="E46" s="308"/>
      <c r="F46" s="269"/>
    </row>
    <row r="47" spans="1:7" ht="37.5">
      <c r="A47" s="313" t="s">
        <v>353</v>
      </c>
      <c r="B47" s="307" t="s">
        <v>299</v>
      </c>
      <c r="C47" s="316" t="s">
        <v>297</v>
      </c>
      <c r="D47" s="316">
        <f>_xlfn.T.DIST(2,6,TRUE)</f>
        <v>0.95378684423416238</v>
      </c>
      <c r="E47" s="308"/>
      <c r="F47" s="269"/>
    </row>
    <row r="48" spans="1:7" ht="37.5">
      <c r="A48" s="313" t="s">
        <v>354</v>
      </c>
      <c r="B48" s="307" t="s">
        <v>294</v>
      </c>
      <c r="C48" s="389" t="s">
        <v>293</v>
      </c>
      <c r="D48" s="316">
        <f>_xlfn.T.DIST.RT(2,6)</f>
        <v>4.6213155765837566E-2</v>
      </c>
      <c r="E48" s="308"/>
      <c r="F48" s="269"/>
    </row>
    <row r="49" spans="1:5" ht="19.5" thickBot="1">
      <c r="A49" s="350" t="s">
        <v>355</v>
      </c>
      <c r="B49" s="309" t="s">
        <v>295</v>
      </c>
      <c r="C49" s="388" t="s">
        <v>296</v>
      </c>
      <c r="D49" s="318">
        <f>_xlfn.T.DIST.2T(2,6)</f>
        <v>9.2426311531675132E-2</v>
      </c>
      <c r="E49" s="310"/>
    </row>
    <row r="50" spans="1:5">
      <c r="E50" s="267"/>
    </row>
    <row r="51" spans="1:5">
      <c r="C51" s="316"/>
      <c r="D51" s="316"/>
    </row>
    <row r="52" spans="1:5">
      <c r="C52" s="316"/>
      <c r="D52" s="316"/>
    </row>
    <row r="136" spans="1:5" ht="13.5" thickBot="1"/>
    <row r="137" spans="1:5" ht="15">
      <c r="A137" s="374" t="s">
        <v>337</v>
      </c>
      <c r="B137" s="375" t="s">
        <v>338</v>
      </c>
      <c r="C137" t="s">
        <v>343</v>
      </c>
      <c r="D137"/>
    </row>
    <row r="138" spans="1:5" ht="13.5" thickBot="1">
      <c r="A138" s="376">
        <v>21</v>
      </c>
      <c r="B138" s="377">
        <v>19</v>
      </c>
      <c r="C138"/>
      <c r="D138"/>
    </row>
    <row r="139" spans="1:5">
      <c r="A139" s="376">
        <v>26</v>
      </c>
      <c r="B139" s="377">
        <v>20</v>
      </c>
      <c r="C139" s="113"/>
      <c r="D139" s="113" t="s">
        <v>328</v>
      </c>
      <c r="E139" s="113" t="s">
        <v>329</v>
      </c>
    </row>
    <row r="140" spans="1:5">
      <c r="A140" s="376">
        <v>18</v>
      </c>
      <c r="B140" s="377">
        <v>18</v>
      </c>
      <c r="C140" s="44" t="s">
        <v>66</v>
      </c>
      <c r="D140" s="44">
        <v>20.3</v>
      </c>
      <c r="E140" s="44">
        <v>18.214285714285715</v>
      </c>
    </row>
    <row r="141" spans="1:5">
      <c r="A141" s="376">
        <v>22</v>
      </c>
      <c r="B141" s="377">
        <v>22</v>
      </c>
      <c r="C141" s="44" t="s">
        <v>344</v>
      </c>
      <c r="D141" s="44">
        <v>7.1222222222222626</v>
      </c>
      <c r="E141" s="44">
        <v>5.1043956043956245</v>
      </c>
    </row>
    <row r="142" spans="1:5">
      <c r="A142" s="376">
        <v>21</v>
      </c>
      <c r="B142" s="377">
        <v>17</v>
      </c>
      <c r="C142" s="44" t="s">
        <v>143</v>
      </c>
      <c r="D142" s="44">
        <v>10</v>
      </c>
      <c r="E142" s="44">
        <v>14</v>
      </c>
    </row>
    <row r="143" spans="1:5">
      <c r="A143" s="376">
        <v>19</v>
      </c>
      <c r="B143" s="377">
        <v>15</v>
      </c>
      <c r="C143" s="44" t="s">
        <v>345</v>
      </c>
      <c r="D143" s="44">
        <v>5.9298701298701584</v>
      </c>
      <c r="E143" s="44"/>
    </row>
    <row r="144" spans="1:5">
      <c r="A144" s="376">
        <v>17</v>
      </c>
      <c r="B144" s="377">
        <v>14</v>
      </c>
      <c r="C144" s="44" t="s">
        <v>331</v>
      </c>
      <c r="D144" s="44">
        <v>0</v>
      </c>
      <c r="E144" s="44"/>
    </row>
    <row r="145" spans="1:5">
      <c r="A145" s="376">
        <v>18</v>
      </c>
      <c r="B145" s="377">
        <v>18</v>
      </c>
      <c r="C145" s="44" t="s">
        <v>134</v>
      </c>
      <c r="D145" s="44">
        <v>22</v>
      </c>
      <c r="E145" s="44"/>
    </row>
    <row r="146" spans="1:5">
      <c r="A146" s="376">
        <v>22</v>
      </c>
      <c r="B146" s="377">
        <v>17</v>
      </c>
      <c r="C146" s="373" t="s">
        <v>149</v>
      </c>
      <c r="D146" s="373">
        <v>2.0686671679265261</v>
      </c>
      <c r="E146" s="44"/>
    </row>
    <row r="147" spans="1:5">
      <c r="A147" s="376">
        <v>19</v>
      </c>
      <c r="B147" s="377">
        <v>21</v>
      </c>
      <c r="C147" s="44" t="s">
        <v>346</v>
      </c>
      <c r="D147" s="44">
        <v>2.5264674712385634E-2</v>
      </c>
      <c r="E147" s="44"/>
    </row>
    <row r="148" spans="1:5">
      <c r="A148" s="376"/>
      <c r="B148" s="377">
        <v>18</v>
      </c>
      <c r="C148" s="44" t="s">
        <v>347</v>
      </c>
      <c r="D148" s="44">
        <v>1.7171443743802424</v>
      </c>
      <c r="E148" s="44"/>
    </row>
    <row r="149" spans="1:5">
      <c r="A149" s="376"/>
      <c r="B149" s="377">
        <v>21</v>
      </c>
      <c r="C149" s="44" t="s">
        <v>348</v>
      </c>
      <c r="D149" s="44">
        <v>5.0529349424771268E-2</v>
      </c>
      <c r="E149" s="44"/>
    </row>
    <row r="150" spans="1:5" ht="13.5" thickBot="1">
      <c r="A150" s="376"/>
      <c r="B150" s="377">
        <v>18</v>
      </c>
      <c r="C150" s="45" t="s">
        <v>349</v>
      </c>
      <c r="D150" s="45">
        <v>2.0738730679040258</v>
      </c>
      <c r="E150" s="45"/>
    </row>
    <row r="151" spans="1:5" ht="13.5" thickBot="1">
      <c r="A151" s="378"/>
      <c r="B151" s="377">
        <v>17</v>
      </c>
    </row>
    <row r="152" spans="1:5" ht="13.5" thickBot="1">
      <c r="B152" s="362" t="s">
        <v>149</v>
      </c>
      <c r="C152" s="380">
        <v>2.0686671679265261</v>
      </c>
      <c r="D152" s="381"/>
    </row>
    <row r="153" spans="1:5" ht="15">
      <c r="B153" s="363" t="s">
        <v>346</v>
      </c>
      <c r="C153" s="382" t="s">
        <v>356</v>
      </c>
      <c r="D153" s="383">
        <f>_xlfn.T.DIST.RT(2.0686,22)</f>
        <v>2.526810595338095E-2</v>
      </c>
    </row>
    <row r="154" spans="1:5" ht="15.75" thickBot="1">
      <c r="B154" s="366" t="s">
        <v>347</v>
      </c>
      <c r="C154" s="367" t="s">
        <v>351</v>
      </c>
      <c r="D154" s="368">
        <f>_xlfn.T.INV(0.95,22)</f>
        <v>1.7171443743802424</v>
      </c>
    </row>
    <row r="155" spans="1:5" ht="15">
      <c r="B155" s="384" t="s">
        <v>348</v>
      </c>
      <c r="C155" s="385" t="s">
        <v>357</v>
      </c>
      <c r="D155" s="386">
        <f>_xlfn.T.DIST.2T(2.0686,22)</f>
        <v>5.0536211906761899E-2</v>
      </c>
    </row>
    <row r="156" spans="1:5" ht="15.75" thickBot="1">
      <c r="B156" s="366" t="s">
        <v>349</v>
      </c>
      <c r="C156" s="367" t="s">
        <v>350</v>
      </c>
      <c r="D156" s="368">
        <f>_xlfn.T.INV.2T(0.05,22)</f>
        <v>2.0738730679040258</v>
      </c>
    </row>
  </sheetData>
  <pageMargins left="0.25" right="0.25" top="0.75" bottom="0.75" header="0.3" footer="0.3"/>
  <pageSetup paperSize="9" orientation="landscape" horizontalDpi="300" verticalDpi="300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A1:Z81"/>
  <sheetViews>
    <sheetView zoomScale="80" zoomScaleNormal="80" workbookViewId="0">
      <selection activeCell="N10" sqref="N10"/>
    </sheetView>
  </sheetViews>
  <sheetFormatPr defaultRowHeight="12.75"/>
  <cols>
    <col min="1" max="1" width="12" style="3" bestFit="1" customWidth="1"/>
    <col min="2" max="2" width="16.85546875" style="57" customWidth="1"/>
    <col min="3" max="4" width="9.42578125" customWidth="1"/>
    <col min="5" max="5" width="12.28515625" bestFit="1" customWidth="1"/>
    <col min="6" max="6" width="12" bestFit="1" customWidth="1"/>
    <col min="7" max="7" width="12" customWidth="1"/>
    <col min="8" max="8" width="12.7109375" bestFit="1" customWidth="1"/>
    <col min="9" max="9" width="9.42578125" customWidth="1"/>
    <col min="10" max="10" width="8.85546875" style="57" customWidth="1"/>
    <col min="11" max="11" width="9" style="57" customWidth="1"/>
    <col min="12" max="12" width="8.28515625" bestFit="1" customWidth="1"/>
    <col min="16" max="16" width="12.42578125" customWidth="1"/>
    <col min="17" max="17" width="9.5703125" customWidth="1"/>
    <col min="19" max="19" width="10.5703125" customWidth="1"/>
    <col min="20" max="20" width="9.5703125" customWidth="1"/>
  </cols>
  <sheetData>
    <row r="1" spans="1:16" ht="23.25">
      <c r="A1" s="96" t="s">
        <v>102</v>
      </c>
      <c r="B1" s="95"/>
      <c r="F1" s="74" t="s">
        <v>105</v>
      </c>
      <c r="G1" s="74"/>
      <c r="H1" s="75"/>
      <c r="I1" s="75"/>
      <c r="J1" s="74" t="s">
        <v>104</v>
      </c>
    </row>
    <row r="2" spans="1:16" ht="30" customHeight="1" thickBot="1">
      <c r="A2" s="65" t="s">
        <v>103</v>
      </c>
      <c r="B2" s="62" t="s">
        <v>116</v>
      </c>
      <c r="C2" s="64" t="s">
        <v>115</v>
      </c>
      <c r="D2" s="64"/>
      <c r="E2" s="60"/>
      <c r="H2" s="57"/>
      <c r="I2" s="57"/>
      <c r="J2" s="56"/>
      <c r="K2" s="14"/>
      <c r="L2" s="123" t="s">
        <v>157</v>
      </c>
      <c r="M2" s="517" t="s">
        <v>112</v>
      </c>
      <c r="N2" s="518"/>
      <c r="O2" s="518"/>
      <c r="P2" s="518"/>
    </row>
    <row r="3" spans="1:16" s="61" customFormat="1" ht="51.75" thickBot="1">
      <c r="A3" s="88" t="s">
        <v>114</v>
      </c>
      <c r="B3" s="89" t="s">
        <v>107</v>
      </c>
      <c r="C3" s="90" t="s">
        <v>106</v>
      </c>
      <c r="D3" s="143"/>
      <c r="E3" s="81" t="s">
        <v>108</v>
      </c>
      <c r="F3" s="83" t="s">
        <v>117</v>
      </c>
      <c r="G3" s="82" t="s">
        <v>156</v>
      </c>
      <c r="H3" s="82" t="s">
        <v>109</v>
      </c>
      <c r="I3" s="91" t="s">
        <v>111</v>
      </c>
      <c r="J3" s="92" t="s">
        <v>129</v>
      </c>
      <c r="K3" s="93" t="s">
        <v>130</v>
      </c>
      <c r="M3" s="518"/>
      <c r="N3" s="518"/>
      <c r="O3" s="518"/>
      <c r="P3" s="518"/>
    </row>
    <row r="4" spans="1:16">
      <c r="A4" s="131">
        <v>1</v>
      </c>
      <c r="B4" s="87">
        <v>0</v>
      </c>
      <c r="C4" s="86">
        <v>22</v>
      </c>
      <c r="D4" s="141"/>
      <c r="E4" s="76">
        <f>B4/C4</f>
        <v>0</v>
      </c>
      <c r="F4" s="84">
        <f>E4*100</f>
        <v>0</v>
      </c>
      <c r="G4" s="120">
        <f>IF(E4=0,0.01,E4)</f>
        <v>0.01</v>
      </c>
      <c r="H4" s="124">
        <f>IF(G4=1,0.99,G4)</f>
        <v>0.01</v>
      </c>
      <c r="I4" s="129">
        <f>LOG10(A4)</f>
        <v>0</v>
      </c>
      <c r="J4" s="127">
        <f>_xlfn.NORM.S.INV(H4)+5</f>
        <v>2.6736521259591592</v>
      </c>
      <c r="K4" s="77">
        <f>$I$10*I4:I8+$I$11</f>
        <v>2.1164114666128211</v>
      </c>
      <c r="M4" s="518"/>
      <c r="N4" s="518"/>
      <c r="O4" s="518"/>
      <c r="P4" s="518"/>
    </row>
    <row r="5" spans="1:16">
      <c r="A5" s="132">
        <v>5</v>
      </c>
      <c r="B5" s="80">
        <v>1</v>
      </c>
      <c r="C5" s="80">
        <v>22</v>
      </c>
      <c r="D5" s="141"/>
      <c r="E5" s="76">
        <f>B5/C5</f>
        <v>4.5454545454545456E-2</v>
      </c>
      <c r="F5" s="84">
        <f>E5*100</f>
        <v>4.5454545454545459</v>
      </c>
      <c r="G5" s="121">
        <f>IF(E5=0,0.01,E5)</f>
        <v>4.5454545454545456E-2</v>
      </c>
      <c r="H5" s="125">
        <f>IF(G5=1,0.99,G5)</f>
        <v>4.5454545454545456E-2</v>
      </c>
      <c r="I5" s="129">
        <f>LOG10(A5)</f>
        <v>0.69897000433601886</v>
      </c>
      <c r="J5" s="127">
        <f>_xlfn.NORM.S.INV(H5)+5</f>
        <v>3.3093783704151023</v>
      </c>
      <c r="K5" s="77">
        <f>$I$10*I5:I9+$I$11</f>
        <v>3.7080577349378476</v>
      </c>
      <c r="M5" s="518"/>
      <c r="N5" s="518"/>
      <c r="O5" s="518"/>
      <c r="P5" s="518"/>
    </row>
    <row r="6" spans="1:16">
      <c r="A6" s="132">
        <v>15</v>
      </c>
      <c r="B6" s="80">
        <v>4</v>
      </c>
      <c r="C6" s="80">
        <v>21</v>
      </c>
      <c r="D6" s="141"/>
      <c r="E6" s="76">
        <f>B6/C6</f>
        <v>0.19047619047619047</v>
      </c>
      <c r="F6" s="84">
        <f>E6*100</f>
        <v>19.047619047619047</v>
      </c>
      <c r="G6" s="121">
        <f>IF(E6=0,0.01,E6)</f>
        <v>0.19047619047619047</v>
      </c>
      <c r="H6" s="125">
        <f>IF(G6=1,0.99,G6)</f>
        <v>0.19047619047619047</v>
      </c>
      <c r="I6" s="129">
        <f>LOG10(A6)</f>
        <v>1.1760912590556813</v>
      </c>
      <c r="J6" s="127">
        <f>_xlfn.NORM.S.INV(H6)+5</f>
        <v>4.1238571507531585</v>
      </c>
      <c r="K6" s="77">
        <f>$I$10*I6:I9+$I$11</f>
        <v>4.7945253371270127</v>
      </c>
      <c r="M6" s="518"/>
      <c r="N6" s="518"/>
      <c r="O6" s="518"/>
      <c r="P6" s="518"/>
    </row>
    <row r="7" spans="1:16">
      <c r="A7" s="132">
        <v>50</v>
      </c>
      <c r="B7" s="80">
        <v>20</v>
      </c>
      <c r="C7" s="80">
        <v>25</v>
      </c>
      <c r="D7" s="141"/>
      <c r="E7" s="76">
        <f>B7/C7</f>
        <v>0.8</v>
      </c>
      <c r="F7" s="84">
        <f>E7*100</f>
        <v>80</v>
      </c>
      <c r="G7" s="121">
        <f>IF(E7=0,0.01,E7)</f>
        <v>0.8</v>
      </c>
      <c r="H7" s="125">
        <f>IF(G7=1,0.99,G7)</f>
        <v>0.8</v>
      </c>
      <c r="I7" s="129">
        <f>LOG10(A7)</f>
        <v>1.6989700043360187</v>
      </c>
      <c r="J7" s="127">
        <f>_xlfn.NORM.S.INV(H7)+5</f>
        <v>5.8416212335729147</v>
      </c>
      <c r="K7" s="77">
        <f>$I$10*I7:I11+$I$11</f>
        <v>5.985188739775456</v>
      </c>
      <c r="M7" s="518"/>
      <c r="N7" s="518"/>
      <c r="O7" s="518"/>
      <c r="P7" s="518"/>
    </row>
    <row r="8" spans="1:16" ht="13.5" thickBot="1">
      <c r="A8" s="133">
        <v>100</v>
      </c>
      <c r="B8" s="94">
        <v>28</v>
      </c>
      <c r="C8" s="94">
        <v>28</v>
      </c>
      <c r="D8" s="144"/>
      <c r="E8" s="78">
        <f>B8/C8</f>
        <v>1</v>
      </c>
      <c r="F8" s="85">
        <f>E8*100</f>
        <v>100</v>
      </c>
      <c r="G8" s="122">
        <f>IF(E8=0,0.01,E8)</f>
        <v>1</v>
      </c>
      <c r="H8" s="126">
        <f>IF(G8=1,0.99,G8)</f>
        <v>0.99</v>
      </c>
      <c r="I8" s="130">
        <f>LOG10(A8)</f>
        <v>2</v>
      </c>
      <c r="J8" s="128">
        <f>_xlfn.NORM.S.INV(H8)+5</f>
        <v>7.3263478740408408</v>
      </c>
      <c r="K8" s="79">
        <f>$I$10*I8:I12+$I$11</f>
        <v>6.6706734762880391</v>
      </c>
    </row>
    <row r="9" spans="1:16" ht="13.5" thickBot="1"/>
    <row r="10" spans="1:16" ht="18.75" customHeight="1">
      <c r="B10" s="99" t="s">
        <v>119</v>
      </c>
      <c r="C10" s="100"/>
      <c r="D10" s="100"/>
      <c r="E10" s="525" t="s">
        <v>131</v>
      </c>
      <c r="F10" s="525"/>
      <c r="G10" s="101"/>
      <c r="H10" s="102" t="s">
        <v>110</v>
      </c>
      <c r="I10" s="103">
        <f>SLOPE(J4:J8,I4:I8)</f>
        <v>2.2771310048376088</v>
      </c>
      <c r="N10" s="409" t="s">
        <v>374</v>
      </c>
    </row>
    <row r="11" spans="1:16" ht="18">
      <c r="B11" s="104" t="s">
        <v>118</v>
      </c>
      <c r="C11" s="58"/>
      <c r="D11" s="58"/>
      <c r="E11" s="526"/>
      <c r="F11" s="526"/>
      <c r="G11" s="105"/>
      <c r="H11" s="106" t="s">
        <v>113</v>
      </c>
      <c r="I11" s="107">
        <f>INTERCEPT(J4:J8,I4:I8)</f>
        <v>2.1164114666128211</v>
      </c>
    </row>
    <row r="12" spans="1:16" ht="13.5" thickBot="1">
      <c r="B12" s="108"/>
      <c r="C12" s="67"/>
      <c r="D12" s="67"/>
      <c r="E12" s="109" t="s">
        <v>120</v>
      </c>
      <c r="F12" s="110"/>
      <c r="G12" s="110"/>
      <c r="H12" s="111"/>
      <c r="I12" s="112"/>
    </row>
    <row r="13" spans="1:16" ht="13.5" thickBot="1">
      <c r="B13"/>
      <c r="C13" s="57"/>
      <c r="D13" s="57"/>
      <c r="E13" s="66"/>
      <c r="F13" s="68"/>
      <c r="G13" s="68"/>
      <c r="H13" s="68"/>
      <c r="I13" s="68"/>
    </row>
    <row r="14" spans="1:16">
      <c r="A14" s="137"/>
      <c r="B14" s="100"/>
      <c r="C14" s="138" t="s">
        <v>127</v>
      </c>
      <c r="D14" s="68" t="s">
        <v>161</v>
      </c>
      <c r="E14" s="134"/>
      <c r="F14" s="69" t="s">
        <v>121</v>
      </c>
      <c r="G14" s="237"/>
      <c r="H14" s="66"/>
      <c r="I14" s="66"/>
      <c r="O14" s="56"/>
    </row>
    <row r="15" spans="1:16" ht="16.5">
      <c r="A15" s="519" t="s">
        <v>158</v>
      </c>
      <c r="B15" s="520"/>
      <c r="C15" s="139">
        <v>4.33</v>
      </c>
      <c r="D15" s="145">
        <v>25</v>
      </c>
      <c r="E15" s="135" t="s">
        <v>124</v>
      </c>
      <c r="F15" s="70">
        <f>POWER(10,((((_xlfn.NORM.S.INV(D15/100)+5))-$I$11)/$I$10))</f>
        <v>9.3352018312862928</v>
      </c>
      <c r="G15" s="240" t="s">
        <v>204</v>
      </c>
      <c r="H15" s="239"/>
      <c r="I15" s="239"/>
      <c r="O15" s="56"/>
    </row>
    <row r="16" spans="1:16" ht="18.75">
      <c r="A16" s="519" t="s">
        <v>160</v>
      </c>
      <c r="B16" s="520"/>
      <c r="C16" s="139">
        <v>5</v>
      </c>
      <c r="D16" s="145">
        <v>50</v>
      </c>
      <c r="E16" s="136" t="s">
        <v>126</v>
      </c>
      <c r="F16" s="97">
        <f>POWER(10,((((_xlfn.NORM.S.INV(D16/100)+5))-$I$11)/$I$10))</f>
        <v>18.46397780824363</v>
      </c>
      <c r="G16" s="241" t="s">
        <v>203</v>
      </c>
      <c r="H16" s="242"/>
      <c r="I16" s="242"/>
      <c r="J16" s="97">
        <f>POWER(10,1.266)</f>
        <v>18.450154191794738</v>
      </c>
    </row>
    <row r="17" spans="1:12" ht="17.25" thickBot="1">
      <c r="A17" s="521" t="s">
        <v>159</v>
      </c>
      <c r="B17" s="522"/>
      <c r="C17" s="140">
        <v>5.67</v>
      </c>
      <c r="D17" s="145">
        <v>75</v>
      </c>
      <c r="E17" s="135" t="s">
        <v>125</v>
      </c>
      <c r="F17" s="70">
        <f>POWER(10,((((_xlfn.NORM.S.INV(D17/100)+5))-$I$11)/$I$10))</f>
        <v>36.519668526153147</v>
      </c>
      <c r="G17" s="238"/>
      <c r="H17" s="58"/>
      <c r="I17" s="58"/>
    </row>
    <row r="18" spans="1:12">
      <c r="B18"/>
      <c r="I18" s="57"/>
    </row>
    <row r="19" spans="1:12">
      <c r="B19" s="3"/>
      <c r="C19" s="523" t="s">
        <v>123</v>
      </c>
      <c r="D19" s="523"/>
      <c r="E19" s="524"/>
      <c r="F19" s="524"/>
      <c r="G19" s="98"/>
    </row>
    <row r="20" spans="1:12" ht="17.25" customHeight="1">
      <c r="C20" s="524"/>
      <c r="D20" s="524"/>
      <c r="E20" s="524"/>
      <c r="F20" s="524"/>
      <c r="G20" s="98"/>
    </row>
    <row r="21" spans="1:12" ht="15">
      <c r="C21" s="73" t="s">
        <v>128</v>
      </c>
      <c r="D21" s="73"/>
      <c r="E21" s="72"/>
      <c r="F21" s="71" t="s">
        <v>122</v>
      </c>
      <c r="G21" s="98"/>
    </row>
    <row r="23" spans="1:12" ht="13.5" thickBot="1">
      <c r="K23" s="63"/>
    </row>
    <row r="24" spans="1:12" ht="16.5" thickBot="1">
      <c r="F24" s="114" t="s">
        <v>155</v>
      </c>
    </row>
    <row r="25" spans="1:12">
      <c r="B25" t="s">
        <v>138</v>
      </c>
      <c r="J25"/>
      <c r="K25" s="100"/>
      <c r="L25" s="115"/>
    </row>
    <row r="26" spans="1:12" ht="13.5" thickBot="1">
      <c r="B26"/>
      <c r="J26"/>
      <c r="K26" s="58"/>
      <c r="L26" s="116"/>
    </row>
    <row r="27" spans="1:12">
      <c r="B27" s="46" t="s">
        <v>139</v>
      </c>
      <c r="C27" s="46"/>
      <c r="J27"/>
      <c r="K27" s="58"/>
      <c r="L27" s="116"/>
    </row>
    <row r="28" spans="1:12">
      <c r="B28" s="44" t="s">
        <v>140</v>
      </c>
      <c r="C28" s="44">
        <v>0.95180846561121468</v>
      </c>
      <c r="J28"/>
      <c r="K28" s="58"/>
      <c r="L28" s="116"/>
    </row>
    <row r="29" spans="1:12">
      <c r="B29" s="44" t="s">
        <v>141</v>
      </c>
      <c r="C29" s="44">
        <v>0.9059393552091749</v>
      </c>
      <c r="J29"/>
      <c r="K29" s="58"/>
      <c r="L29" s="116"/>
    </row>
    <row r="30" spans="1:12">
      <c r="B30" s="44" t="s">
        <v>142</v>
      </c>
      <c r="C30" s="44">
        <v>0.87458580694556654</v>
      </c>
      <c r="J30"/>
      <c r="K30" s="58"/>
      <c r="L30" s="116"/>
    </row>
    <row r="31" spans="1:12">
      <c r="B31" s="44" t="s">
        <v>67</v>
      </c>
      <c r="C31" s="44">
        <v>0.6757165946965028</v>
      </c>
      <c r="J31"/>
      <c r="K31" s="58"/>
      <c r="L31" s="116"/>
    </row>
    <row r="32" spans="1:12" ht="13.5" thickBot="1">
      <c r="B32" s="45" t="s">
        <v>143</v>
      </c>
      <c r="C32" s="45">
        <v>5</v>
      </c>
      <c r="J32"/>
      <c r="K32" s="58"/>
      <c r="L32" s="116"/>
    </row>
    <row r="33" spans="2:26">
      <c r="B33"/>
      <c r="J33"/>
      <c r="K33" s="58"/>
      <c r="L33" s="116"/>
    </row>
    <row r="34" spans="2:26" ht="13.5" thickBot="1">
      <c r="B34" t="s">
        <v>132</v>
      </c>
      <c r="J34"/>
      <c r="K34" s="58"/>
      <c r="L34" s="116"/>
    </row>
    <row r="35" spans="2:26">
      <c r="B35" s="113"/>
      <c r="C35" s="113" t="s">
        <v>134</v>
      </c>
      <c r="D35" s="113" t="s">
        <v>133</v>
      </c>
      <c r="E35" s="113" t="s">
        <v>135</v>
      </c>
      <c r="F35" s="113" t="s">
        <v>136</v>
      </c>
      <c r="G35" s="113" t="s">
        <v>147</v>
      </c>
      <c r="J35"/>
      <c r="K35" s="58"/>
      <c r="L35" s="116"/>
    </row>
    <row r="36" spans="2:26" ht="15">
      <c r="B36" s="44" t="s">
        <v>144</v>
      </c>
      <c r="C36" s="44">
        <v>1</v>
      </c>
      <c r="D36" s="44">
        <v>13.192940357238999</v>
      </c>
      <c r="E36" s="44">
        <v>13.192940357238999</v>
      </c>
      <c r="F36" s="44">
        <v>28.894316764163076</v>
      </c>
      <c r="G36" s="146">
        <v>1.2607397711309566E-2</v>
      </c>
      <c r="J36"/>
      <c r="K36" s="58"/>
      <c r="L36" s="116"/>
    </row>
    <row r="37" spans="2:26">
      <c r="B37" s="44" t="s">
        <v>145</v>
      </c>
      <c r="C37" s="44">
        <v>3</v>
      </c>
      <c r="D37" s="44">
        <v>1.3697787490447138</v>
      </c>
      <c r="E37" s="44">
        <v>0.4565929163482379</v>
      </c>
      <c r="F37" s="44"/>
      <c r="G37" s="44"/>
      <c r="J37"/>
      <c r="K37" s="58"/>
      <c r="L37" s="116"/>
    </row>
    <row r="38" spans="2:26" ht="13.5" thickBot="1">
      <c r="B38" s="45" t="s">
        <v>14</v>
      </c>
      <c r="C38" s="45">
        <v>4</v>
      </c>
      <c r="D38" s="45">
        <v>14.562719106283714</v>
      </c>
      <c r="E38" s="45"/>
      <c r="F38" s="45"/>
      <c r="G38" s="45"/>
      <c r="J38"/>
      <c r="K38" s="58"/>
      <c r="L38" s="116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2:26" ht="13.5" thickBot="1">
      <c r="B39"/>
      <c r="J39"/>
      <c r="K39" s="58"/>
      <c r="L39" s="116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2:26">
      <c r="B40" s="113"/>
      <c r="C40" s="113" t="s">
        <v>148</v>
      </c>
      <c r="D40" s="113" t="s">
        <v>67</v>
      </c>
      <c r="E40" s="113" t="s">
        <v>149</v>
      </c>
      <c r="F40" s="113" t="s">
        <v>137</v>
      </c>
      <c r="G40" s="113" t="s">
        <v>150</v>
      </c>
      <c r="H40" s="113" t="s">
        <v>151</v>
      </c>
      <c r="I40" s="113" t="s">
        <v>152</v>
      </c>
      <c r="J40" s="113" t="s">
        <v>153</v>
      </c>
      <c r="K40" s="113" t="s">
        <v>153</v>
      </c>
      <c r="L40" s="117" t="s">
        <v>153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2:26">
      <c r="B41" s="44" t="s">
        <v>146</v>
      </c>
      <c r="C41" s="44">
        <v>2.1164114666128206</v>
      </c>
      <c r="D41" s="44">
        <v>0.56066757269418699</v>
      </c>
      <c r="E41" s="44">
        <v>3.7748062661137807</v>
      </c>
      <c r="F41" s="44">
        <v>3.2558672726325004E-2</v>
      </c>
      <c r="G41" s="44">
        <v>0.33211702139981991</v>
      </c>
      <c r="H41" s="44">
        <v>3.9007059118258214</v>
      </c>
      <c r="I41" s="44">
        <v>0.33211702139981991</v>
      </c>
      <c r="J41" s="44">
        <v>3.9007059118258214</v>
      </c>
      <c r="K41" s="44">
        <v>3.9007059118258214</v>
      </c>
      <c r="L41" s="118">
        <v>5.3409460713117625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2:26" ht="13.5" thickBot="1">
      <c r="B42" s="45" t="s">
        <v>154</v>
      </c>
      <c r="C42" s="45">
        <v>2.2771310048376092</v>
      </c>
      <c r="D42" s="45">
        <v>0.42362521453891511</v>
      </c>
      <c r="E42" s="45">
        <v>5.3753434089519407</v>
      </c>
      <c r="F42" s="45">
        <v>1.2607397711309566E-2</v>
      </c>
      <c r="G42" s="45">
        <v>0.92896650600322017</v>
      </c>
      <c r="H42" s="45">
        <v>3.6252955036719983</v>
      </c>
      <c r="I42" s="45">
        <v>0.92896650600322017</v>
      </c>
      <c r="J42" s="45">
        <v>3.6252955036719983</v>
      </c>
      <c r="K42" s="45">
        <v>3.6252955036719983</v>
      </c>
      <c r="L42" s="119">
        <v>3.763617573431663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2:26">
      <c r="B43"/>
      <c r="J43"/>
      <c r="K43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2:26">
      <c r="B44"/>
      <c r="J44"/>
      <c r="K44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2:26">
      <c r="B45"/>
      <c r="J45"/>
      <c r="K45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2:26"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2:26"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2:26"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3:26"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3:26"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3:26"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3:26"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3:26">
      <c r="M53" s="58"/>
      <c r="N53" s="59"/>
      <c r="O53" s="58"/>
      <c r="P53" s="59"/>
      <c r="Q53" s="58"/>
      <c r="R53" s="59"/>
      <c r="S53" s="58"/>
      <c r="T53" s="59"/>
      <c r="U53" s="58"/>
      <c r="V53" s="59"/>
      <c r="W53" s="58"/>
      <c r="X53" s="59"/>
      <c r="Y53" s="58"/>
      <c r="Z53" s="58"/>
    </row>
    <row r="54" spans="13:26">
      <c r="M54" s="58"/>
      <c r="N54" s="44"/>
      <c r="O54" s="58"/>
      <c r="P54" s="44"/>
      <c r="Q54" s="58"/>
      <c r="R54" s="44"/>
      <c r="S54" s="58"/>
      <c r="T54" s="44"/>
      <c r="U54" s="58"/>
      <c r="V54" s="44"/>
      <c r="W54" s="58"/>
      <c r="X54" s="44"/>
      <c r="Y54" s="58"/>
      <c r="Z54" s="58"/>
    </row>
    <row r="55" spans="13:26">
      <c r="M55" s="58"/>
      <c r="N55" s="44"/>
      <c r="O55" s="58"/>
      <c r="P55" s="44"/>
      <c r="Q55" s="58"/>
      <c r="R55" s="44"/>
      <c r="S55" s="58"/>
      <c r="T55" s="44"/>
      <c r="U55" s="58"/>
      <c r="V55" s="44"/>
      <c r="W55" s="58"/>
      <c r="X55" s="44"/>
      <c r="Y55" s="58"/>
      <c r="Z55" s="58"/>
    </row>
    <row r="56" spans="13:26"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3:26"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3:26"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3:26">
      <c r="N59" s="58"/>
      <c r="P59" s="58"/>
      <c r="R59" s="58"/>
      <c r="T59" s="58"/>
      <c r="V59" s="58"/>
      <c r="X59" s="58"/>
    </row>
    <row r="60" spans="13:26">
      <c r="N60" s="58"/>
      <c r="P60" s="58"/>
      <c r="R60" s="58"/>
      <c r="T60" s="58"/>
      <c r="V60" s="58"/>
      <c r="X60" s="58"/>
    </row>
    <row r="61" spans="13:26">
      <c r="N61" s="58"/>
      <c r="P61" s="58"/>
      <c r="R61" s="58"/>
      <c r="T61" s="58"/>
      <c r="V61" s="58"/>
      <c r="X61" s="58"/>
    </row>
    <row r="62" spans="13:26">
      <c r="N62" s="58"/>
      <c r="P62" s="58"/>
      <c r="R62" s="58"/>
      <c r="T62" s="58"/>
      <c r="V62" s="58"/>
      <c r="X62" s="58"/>
    </row>
    <row r="63" spans="13:26">
      <c r="N63" s="58"/>
      <c r="P63" s="58"/>
      <c r="R63" s="58"/>
      <c r="T63" s="58"/>
      <c r="V63" s="58"/>
      <c r="X63" s="58"/>
    </row>
    <row r="64" spans="13:26">
      <c r="P64" s="58"/>
      <c r="Q64" s="58"/>
      <c r="R64" s="58"/>
      <c r="S64" s="58"/>
      <c r="T64" s="58"/>
      <c r="U64" s="58"/>
      <c r="V64" s="58"/>
      <c r="W64" s="58"/>
      <c r="X64" s="58"/>
    </row>
    <row r="65" spans="16:24">
      <c r="P65" s="58"/>
      <c r="Q65" s="58"/>
      <c r="R65" s="58"/>
      <c r="S65" s="58"/>
      <c r="T65" s="58"/>
      <c r="U65" s="58"/>
      <c r="V65" s="58"/>
      <c r="W65" s="58"/>
      <c r="X65" s="58"/>
    </row>
    <row r="66" spans="16:24">
      <c r="P66" s="58"/>
      <c r="Q66" s="58"/>
      <c r="R66" s="58"/>
      <c r="S66" s="58"/>
      <c r="T66" s="58"/>
      <c r="U66" s="58"/>
      <c r="V66" s="58"/>
      <c r="W66" s="58"/>
      <c r="X66" s="58"/>
    </row>
    <row r="67" spans="16:24">
      <c r="P67" s="58"/>
      <c r="Q67" s="58"/>
      <c r="R67" s="58"/>
      <c r="S67" s="58"/>
      <c r="T67" s="58"/>
      <c r="U67" s="58"/>
      <c r="V67" s="58"/>
      <c r="W67" s="58"/>
      <c r="X67" s="58"/>
    </row>
    <row r="68" spans="16:24">
      <c r="P68" s="58"/>
      <c r="Q68" s="58"/>
      <c r="R68" s="58"/>
      <c r="S68" s="58"/>
      <c r="T68" s="58"/>
      <c r="U68" s="58"/>
      <c r="V68" s="58"/>
      <c r="W68" s="58"/>
      <c r="X68" s="58"/>
    </row>
    <row r="69" spans="16:24">
      <c r="P69" s="58"/>
      <c r="Q69" s="58"/>
      <c r="R69" s="58"/>
      <c r="S69" s="58"/>
      <c r="T69" s="58"/>
      <c r="U69" s="58"/>
      <c r="V69" s="58"/>
      <c r="W69" s="58"/>
      <c r="X69" s="58"/>
    </row>
    <row r="70" spans="16:24">
      <c r="P70" s="58"/>
      <c r="Q70" s="58"/>
      <c r="R70" s="58"/>
      <c r="S70" s="58"/>
      <c r="T70" s="58"/>
      <c r="U70" s="58"/>
      <c r="V70" s="58"/>
      <c r="W70" s="58"/>
      <c r="X70" s="58"/>
    </row>
    <row r="71" spans="16:24">
      <c r="P71" s="58"/>
      <c r="Q71" s="58"/>
      <c r="R71" s="58"/>
      <c r="S71" s="58"/>
      <c r="T71" s="58"/>
      <c r="U71" s="58"/>
      <c r="V71" s="58"/>
      <c r="W71" s="58"/>
      <c r="X71" s="58"/>
    </row>
    <row r="72" spans="16:24">
      <c r="P72" s="58"/>
      <c r="Q72" s="58"/>
      <c r="R72" s="58"/>
      <c r="S72" s="58"/>
      <c r="T72" s="58"/>
      <c r="U72" s="58"/>
      <c r="V72" s="58"/>
      <c r="W72" s="58"/>
      <c r="X72" s="58"/>
    </row>
    <row r="73" spans="16:24">
      <c r="P73" s="58"/>
      <c r="Q73" s="58"/>
      <c r="R73" s="58"/>
      <c r="S73" s="58"/>
      <c r="T73" s="58"/>
      <c r="U73" s="58"/>
      <c r="V73" s="58"/>
      <c r="W73" s="58"/>
      <c r="X73" s="58"/>
    </row>
    <row r="74" spans="16:24">
      <c r="P74" s="58"/>
      <c r="Q74" s="58"/>
      <c r="R74" s="58"/>
      <c r="S74" s="58"/>
      <c r="T74" s="58"/>
      <c r="U74" s="58"/>
      <c r="V74" s="58"/>
      <c r="W74" s="58"/>
      <c r="X74" s="58"/>
    </row>
    <row r="75" spans="16:24">
      <c r="P75" s="58"/>
      <c r="Q75" s="58"/>
      <c r="R75" s="58"/>
      <c r="S75" s="58"/>
      <c r="T75" s="58"/>
      <c r="U75" s="58"/>
      <c r="V75" s="58"/>
      <c r="W75" s="58"/>
      <c r="X75" s="58"/>
    </row>
    <row r="76" spans="16:24">
      <c r="P76" s="58"/>
      <c r="Q76" s="58"/>
      <c r="R76" s="58"/>
      <c r="S76" s="58"/>
      <c r="T76" s="58"/>
      <c r="U76" s="58"/>
      <c r="V76" s="58"/>
      <c r="W76" s="58"/>
      <c r="X76" s="58"/>
    </row>
    <row r="77" spans="16:24">
      <c r="P77" s="58"/>
      <c r="Q77" s="58"/>
      <c r="R77" s="58"/>
      <c r="S77" s="58"/>
      <c r="T77" s="58"/>
      <c r="U77" s="58"/>
      <c r="V77" s="58"/>
      <c r="W77" s="58"/>
      <c r="X77" s="58"/>
    </row>
    <row r="78" spans="16:24">
      <c r="P78" s="58"/>
      <c r="Q78" s="58"/>
      <c r="R78" s="58"/>
      <c r="S78" s="58"/>
      <c r="T78" s="58"/>
      <c r="U78" s="58"/>
      <c r="V78" s="58"/>
      <c r="W78" s="58"/>
      <c r="X78" s="58"/>
    </row>
    <row r="79" spans="16:24">
      <c r="P79" s="58"/>
      <c r="Q79" s="58"/>
      <c r="R79" s="58"/>
      <c r="S79" s="58"/>
      <c r="T79" s="58"/>
      <c r="U79" s="58"/>
      <c r="V79" s="58"/>
      <c r="W79" s="58"/>
      <c r="X79" s="58"/>
    </row>
    <row r="80" spans="16:24">
      <c r="P80" s="58"/>
      <c r="Q80" s="58"/>
      <c r="R80" s="58"/>
      <c r="S80" s="58"/>
      <c r="T80" s="58"/>
      <c r="U80" s="58"/>
      <c r="V80" s="58"/>
      <c r="W80" s="58"/>
      <c r="X80" s="58"/>
    </row>
    <row r="81" spans="16:24">
      <c r="P81" s="58"/>
      <c r="Q81" s="58"/>
      <c r="R81" s="58"/>
      <c r="S81" s="58"/>
      <c r="T81" s="58"/>
      <c r="U81" s="58"/>
      <c r="V81" s="58"/>
      <c r="W81" s="58"/>
      <c r="X81" s="58"/>
    </row>
  </sheetData>
  <mergeCells count="6">
    <mergeCell ref="M2:P7"/>
    <mergeCell ref="A15:B15"/>
    <mergeCell ref="A16:B16"/>
    <mergeCell ref="A17:B17"/>
    <mergeCell ref="C19:F20"/>
    <mergeCell ref="E10:F11"/>
  </mergeCells>
  <pageMargins left="0.75" right="0.75" top="1" bottom="1" header="0.5" footer="0.5"/>
  <pageSetup scale="71" orientation="landscape" r:id="rId1"/>
  <headerFooter alignWithMargins="0"/>
  <ignoredErrors>
    <ignoredError sqref="K6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  <pageSetUpPr fitToPage="1"/>
  </sheetPr>
  <dimension ref="A1:K102"/>
  <sheetViews>
    <sheetView topLeftCell="A31" zoomScale="55" zoomScaleNormal="55" workbookViewId="0">
      <selection activeCell="K102" sqref="K102"/>
    </sheetView>
  </sheetViews>
  <sheetFormatPr defaultRowHeight="12.75"/>
  <sheetData>
    <row r="1" spans="1:11" ht="23.25">
      <c r="D1" s="421" t="s">
        <v>375</v>
      </c>
      <c r="I1" s="127" t="s">
        <v>309</v>
      </c>
    </row>
    <row r="2" spans="1:11" ht="15">
      <c r="A2" s="24"/>
      <c r="B2" s="410">
        <v>0</v>
      </c>
      <c r="C2" s="410">
        <v>0.1</v>
      </c>
      <c r="D2" s="410">
        <v>0.2</v>
      </c>
      <c r="E2" s="410">
        <v>0.3</v>
      </c>
      <c r="F2" s="410">
        <v>0.4</v>
      </c>
      <c r="G2" s="410">
        <v>0.5</v>
      </c>
      <c r="H2" s="410">
        <v>0.6</v>
      </c>
      <c r="I2" s="410">
        <v>0.7</v>
      </c>
      <c r="J2" s="410">
        <v>0.8</v>
      </c>
      <c r="K2" s="410">
        <v>0.9</v>
      </c>
    </row>
    <row r="3" spans="1:11" ht="15">
      <c r="A3" s="411">
        <v>0</v>
      </c>
      <c r="B3" s="412">
        <f>_xlfn.NORM.S.INV((0.01)/100)+5</f>
        <v>1.28098351454432</v>
      </c>
      <c r="C3" s="412">
        <f t="shared" ref="C3:K18" si="0">_xlfn.NORM.S.INV(($A3+C$2)/100)+5</f>
        <v>1.9097676938321868</v>
      </c>
      <c r="D3" s="412">
        <f t="shared" si="0"/>
        <v>2.1218382609045174</v>
      </c>
      <c r="E3" s="412">
        <f t="shared" si="0"/>
        <v>2.2522186145550069</v>
      </c>
      <c r="F3" s="412">
        <f t="shared" si="0"/>
        <v>2.3479301920978046</v>
      </c>
      <c r="G3" s="412">
        <f t="shared" si="0"/>
        <v>2.4241706964511001</v>
      </c>
      <c r="H3" s="412">
        <f t="shared" si="0"/>
        <v>2.4878556720695384</v>
      </c>
      <c r="I3" s="412">
        <f t="shared" si="0"/>
        <v>2.5427366097945625</v>
      </c>
      <c r="J3" s="412">
        <f t="shared" si="0"/>
        <v>2.5910844541845388</v>
      </c>
      <c r="K3" s="413">
        <f t="shared" si="0"/>
        <v>2.634381873135708</v>
      </c>
    </row>
    <row r="4" spans="1:11" ht="15">
      <c r="A4" s="414">
        <v>1</v>
      </c>
      <c r="B4" s="415">
        <f t="shared" ref="B4:K39" si="1">_xlfn.NORM.S.INV(($A4+B$2)/100)+5</f>
        <v>2.6736521259591592</v>
      </c>
      <c r="C4" s="415">
        <f t="shared" si="0"/>
        <v>2.709632122144733</v>
      </c>
      <c r="D4" s="415">
        <f t="shared" si="0"/>
        <v>2.742870755513775</v>
      </c>
      <c r="E4" s="415">
        <f t="shared" si="0"/>
        <v>2.773788230682825</v>
      </c>
      <c r="F4" s="415">
        <f t="shared" si="0"/>
        <v>2.8027136233589482</v>
      </c>
      <c r="G4" s="415">
        <f t="shared" si="0"/>
        <v>2.8299096224154399</v>
      </c>
      <c r="H4" s="415">
        <f t="shared" si="0"/>
        <v>2.8555893790881601</v>
      </c>
      <c r="I4" s="415">
        <f t="shared" si="0"/>
        <v>2.8799283102578497</v>
      </c>
      <c r="J4" s="415">
        <f t="shared" si="0"/>
        <v>2.9030725708356582</v>
      </c>
      <c r="K4" s="416">
        <f t="shared" si="0"/>
        <v>2.9251452656066905</v>
      </c>
    </row>
    <row r="5" spans="1:11" ht="15">
      <c r="A5" s="414">
        <v>2</v>
      </c>
      <c r="B5" s="415">
        <f t="shared" si="1"/>
        <v>2.9462510893681775</v>
      </c>
      <c r="C5" s="415">
        <f t="shared" si="0"/>
        <v>2.9664798507469494</v>
      </c>
      <c r="D5" s="415">
        <f t="shared" si="0"/>
        <v>2.9859091879818607</v>
      </c>
      <c r="E5" s="415">
        <f t="shared" si="0"/>
        <v>3.0046066898321753</v>
      </c>
      <c r="F5" s="415">
        <f t="shared" si="0"/>
        <v>3.022631571818053</v>
      </c>
      <c r="G5" s="415">
        <f t="shared" si="0"/>
        <v>3.040036015459946</v>
      </c>
      <c r="H5" s="415">
        <f t="shared" si="0"/>
        <v>3.0568662488949334</v>
      </c>
      <c r="I5" s="415">
        <f t="shared" si="0"/>
        <v>3.0731634267360892</v>
      </c>
      <c r="J5" s="415">
        <f t="shared" si="0"/>
        <v>3.0889643524508821</v>
      </c>
      <c r="K5" s="416">
        <f t="shared" si="0"/>
        <v>3.1043020760081617</v>
      </c>
    </row>
    <row r="6" spans="1:11" ht="15">
      <c r="A6" s="414">
        <v>3</v>
      </c>
      <c r="B6" s="415">
        <f t="shared" si="1"/>
        <v>3.1192063918487491</v>
      </c>
      <c r="C6" s="415">
        <f t="shared" si="0"/>
        <v>3.1337042565418924</v>
      </c>
      <c r="D6" s="415">
        <f t="shared" si="0"/>
        <v>3.1478201412309534</v>
      </c>
      <c r="E6" s="415">
        <f t="shared" si="0"/>
        <v>3.1615763307522231</v>
      </c>
      <c r="F6" s="415">
        <f t="shared" si="0"/>
        <v>3.174993178853597</v>
      </c>
      <c r="G6" s="415">
        <f t="shared" si="0"/>
        <v>3.1880893270474022</v>
      </c>
      <c r="H6" s="415">
        <f t="shared" si="0"/>
        <v>3.2008818931620331</v>
      </c>
      <c r="I6" s="415">
        <f t="shared" si="0"/>
        <v>3.2133866345065298</v>
      </c>
      <c r="J6" s="415">
        <f t="shared" si="0"/>
        <v>3.2256180896550428</v>
      </c>
      <c r="K6" s="416">
        <f t="shared" si="0"/>
        <v>3.2375897021376105</v>
      </c>
    </row>
    <row r="7" spans="1:11" ht="15">
      <c r="A7" s="414">
        <v>4</v>
      </c>
      <c r="B7" s="415">
        <f t="shared" si="1"/>
        <v>3.2493139287478305</v>
      </c>
      <c r="C7" s="415">
        <f t="shared" si="0"/>
        <v>3.2608023347147483</v>
      </c>
      <c r="D7" s="415">
        <f t="shared" si="0"/>
        <v>3.2720656776115815</v>
      </c>
      <c r="E7" s="415">
        <f t="shared" si="0"/>
        <v>3.2831139815689596</v>
      </c>
      <c r="F7" s="415">
        <f t="shared" si="0"/>
        <v>3.293956603111039</v>
      </c>
      <c r="G7" s="415">
        <f t="shared" si="0"/>
        <v>3.304602289727864</v>
      </c>
      <c r="H7" s="415">
        <f t="shared" si="0"/>
        <v>3.3150592321280854</v>
      </c>
      <c r="I7" s="415">
        <f t="shared" si="0"/>
        <v>3.3253351109756748</v>
      </c>
      <c r="J7" s="415">
        <f t="shared" si="0"/>
        <v>3.3354371387972783</v>
      </c>
      <c r="K7" s="416">
        <f t="shared" si="0"/>
        <v>3.345372097648923</v>
      </c>
    </row>
    <row r="8" spans="1:11" ht="15">
      <c r="A8" s="414">
        <v>5</v>
      </c>
      <c r="B8" s="415">
        <f t="shared" si="1"/>
        <v>3.3551463730485276</v>
      </c>
      <c r="C8" s="415">
        <f t="shared" si="0"/>
        <v>3.36476598461135</v>
      </c>
      <c r="D8" s="415">
        <f t="shared" si="0"/>
        <v>3.3742366137667656</v>
      </c>
      <c r="E8" s="415">
        <f t="shared" si="0"/>
        <v>3.3835636288849784</v>
      </c>
      <c r="F8" s="415">
        <f t="shared" si="0"/>
        <v>3.3927521080997822</v>
      </c>
      <c r="G8" s="415">
        <f t="shared" si="0"/>
        <v>3.4018068600771825</v>
      </c>
      <c r="H8" s="415">
        <f t="shared" si="0"/>
        <v>3.4107324429486079</v>
      </c>
      <c r="I8" s="415">
        <f t="shared" si="0"/>
        <v>3.419533181600638</v>
      </c>
      <c r="J8" s="415">
        <f t="shared" si="0"/>
        <v>3.4282131834901408</v>
      </c>
      <c r="K8" s="416">
        <f t="shared" si="0"/>
        <v>3.4367763531337241</v>
      </c>
    </row>
    <row r="9" spans="1:11" ht="15">
      <c r="A9" s="414">
        <v>6</v>
      </c>
      <c r="B9" s="415">
        <f t="shared" si="1"/>
        <v>3.445226405403147</v>
      </c>
      <c r="C9" s="415">
        <f t="shared" si="0"/>
        <v>3.4535668777432527</v>
      </c>
      <c r="D9" s="415">
        <f t="shared" si="0"/>
        <v>3.4618011414159358</v>
      </c>
      <c r="E9" s="415">
        <f t="shared" si="0"/>
        <v>3.4699324118621719</v>
      </c>
      <c r="F9" s="415">
        <f t="shared" si="0"/>
        <v>3.4779637582641438</v>
      </c>
      <c r="G9" s="415">
        <f t="shared" si="0"/>
        <v>3.4858981123807169</v>
      </c>
      <c r="H9" s="415">
        <f t="shared" si="0"/>
        <v>3.4937382767217557</v>
      </c>
      <c r="I9" s="415">
        <f t="shared" si="0"/>
        <v>3.5014869321200246</v>
      </c>
      <c r="J9" s="415">
        <f t="shared" si="0"/>
        <v>3.509146644753339</v>
      </c>
      <c r="K9" s="416">
        <f t="shared" si="0"/>
        <v>3.5167198726643796</v>
      </c>
    </row>
    <row r="10" spans="1:11" ht="15">
      <c r="A10" s="414">
        <v>7</v>
      </c>
      <c r="B10" s="415">
        <f t="shared" si="1"/>
        <v>3.5242089718208298</v>
      </c>
      <c r="C10" s="415">
        <f t="shared" si="0"/>
        <v>3.53161620175434</v>
      </c>
      <c r="D10" s="415">
        <f t="shared" si="0"/>
        <v>3.5389437308130938</v>
      </c>
      <c r="E10" s="415">
        <f t="shared" si="0"/>
        <v>3.5461936410594257</v>
      </c>
      <c r="F10" s="415">
        <f t="shared" si="0"/>
        <v>3.5533679328410219</v>
      </c>
      <c r="G10" s="415">
        <f t="shared" si="0"/>
        <v>3.5604685290615428</v>
      </c>
      <c r="H10" s="415">
        <f t="shared" si="0"/>
        <v>3.567497279174189</v>
      </c>
      <c r="I10" s="415">
        <f t="shared" si="0"/>
        <v>3.574455962919548</v>
      </c>
      <c r="J10" s="415">
        <f t="shared" si="0"/>
        <v>3.5813462938272611</v>
      </c>
      <c r="K10" s="416">
        <f t="shared" si="0"/>
        <v>3.5881699224991919</v>
      </c>
    </row>
    <row r="11" spans="1:11" ht="15">
      <c r="A11" s="414">
        <v>8</v>
      </c>
      <c r="B11" s="415">
        <f t="shared" si="1"/>
        <v>3.5949284396903645</v>
      </c>
      <c r="C11" s="415">
        <f t="shared" si="0"/>
        <v>3.6016233792025028</v>
      </c>
      <c r="D11" s="415">
        <f t="shared" si="0"/>
        <v>3.6082562206036739</v>
      </c>
      <c r="E11" s="415">
        <f t="shared" si="0"/>
        <v>3.6148283917865638</v>
      </c>
      <c r="F11" s="415">
        <f t="shared" si="0"/>
        <v>3.6213412713767226</v>
      </c>
      <c r="G11" s="415">
        <f t="shared" si="0"/>
        <v>3.6277961910012726</v>
      </c>
      <c r="H11" s="415">
        <f t="shared" si="0"/>
        <v>3.6341944374277269</v>
      </c>
      <c r="I11" s="415">
        <f t="shared" si="0"/>
        <v>3.6405372545817407</v>
      </c>
      <c r="J11" s="415">
        <f t="shared" si="0"/>
        <v>3.6468258454519962</v>
      </c>
      <c r="K11" s="416">
        <f t="shared" si="0"/>
        <v>3.6530613738897215</v>
      </c>
    </row>
    <row r="12" spans="1:11" ht="15">
      <c r="A12" s="414">
        <v>9</v>
      </c>
      <c r="B12" s="415">
        <f t="shared" si="1"/>
        <v>3.6592449663097839</v>
      </c>
      <c r="C12" s="415">
        <f t="shared" si="0"/>
        <v>3.6653777132998062</v>
      </c>
      <c r="D12" s="415">
        <f t="shared" si="0"/>
        <v>3.6714606711431905</v>
      </c>
      <c r="E12" s="415">
        <f t="shared" si="0"/>
        <v>3.6774948632615647</v>
      </c>
      <c r="F12" s="415">
        <f t="shared" si="0"/>
        <v>3.6834812815817388</v>
      </c>
      <c r="G12" s="415">
        <f t="shared" si="0"/>
        <v>3.6894208878318695</v>
      </c>
      <c r="H12" s="415">
        <f t="shared" si="0"/>
        <v>3.6953146147712097</v>
      </c>
      <c r="I12" s="415">
        <f t="shared" si="0"/>
        <v>3.701163367357494</v>
      </c>
      <c r="J12" s="415">
        <f t="shared" si="0"/>
        <v>3.7069680238557572</v>
      </c>
      <c r="K12" s="416">
        <f t="shared" si="0"/>
        <v>3.7127294368920585</v>
      </c>
    </row>
    <row r="13" spans="1:11" ht="15">
      <c r="A13" s="417">
        <v>10</v>
      </c>
      <c r="B13" s="418">
        <f t="shared" si="1"/>
        <v>3.7184484344553992</v>
      </c>
      <c r="C13" s="418">
        <f t="shared" si="0"/>
        <v>3.7241258208508699</v>
      </c>
      <c r="D13" s="418">
        <f t="shared" si="0"/>
        <v>3.7297623776068511</v>
      </c>
      <c r="E13" s="418">
        <f t="shared" si="0"/>
        <v>3.7353588643389202</v>
      </c>
      <c r="F13" s="418">
        <f t="shared" si="0"/>
        <v>3.7409160195729285</v>
      </c>
      <c r="G13" s="418">
        <f t="shared" si="0"/>
        <v>3.7464345615295489</v>
      </c>
      <c r="H13" s="418">
        <f t="shared" si="0"/>
        <v>3.7519151888724522</v>
      </c>
      <c r="I13" s="418">
        <f t="shared" si="0"/>
        <v>3.7573585814221184</v>
      </c>
      <c r="J13" s="418">
        <f t="shared" si="0"/>
        <v>3.7627654008371723</v>
      </c>
      <c r="K13" s="419">
        <f t="shared" si="0"/>
        <v>3.7681362912650176</v>
      </c>
    </row>
    <row r="14" spans="1:11" ht="15">
      <c r="A14" s="411">
        <v>11</v>
      </c>
      <c r="B14" s="412">
        <f t="shared" si="1"/>
        <v>3.7734718799633895</v>
      </c>
      <c r="C14" s="412">
        <f t="shared" si="0"/>
        <v>3.7787727778944307</v>
      </c>
      <c r="D14" s="412">
        <f t="shared" si="0"/>
        <v>3.7840395802926814</v>
      </c>
      <c r="E14" s="412">
        <f t="shared" si="0"/>
        <v>3.789272867208402</v>
      </c>
      <c r="F14" s="412">
        <f t="shared" si="0"/>
        <v>3.794473204027482</v>
      </c>
      <c r="G14" s="412">
        <f t="shared" si="0"/>
        <v>3.7996411419691403</v>
      </c>
      <c r="H14" s="412">
        <f t="shared" si="0"/>
        <v>3.8047772185625726</v>
      </c>
      <c r="I14" s="412">
        <f t="shared" si="0"/>
        <v>3.8098819581035768</v>
      </c>
      <c r="J14" s="412">
        <f t="shared" si="0"/>
        <v>3.8149558720921899</v>
      </c>
      <c r="K14" s="413">
        <f t="shared" si="0"/>
        <v>3.8199994596522702</v>
      </c>
    </row>
    <row r="15" spans="1:11" ht="15">
      <c r="A15" s="414">
        <v>12</v>
      </c>
      <c r="B15" s="415">
        <f t="shared" si="1"/>
        <v>3.8250132079339094</v>
      </c>
      <c r="C15" s="415">
        <f t="shared" si="0"/>
        <v>3.8299975924995211</v>
      </c>
      <c r="D15" s="415">
        <f t="shared" si="0"/>
        <v>3.8349530776943972</v>
      </c>
      <c r="E15" s="415">
        <f t="shared" si="0"/>
        <v>3.8398801170024801</v>
      </c>
      <c r="F15" s="415">
        <f t="shared" si="0"/>
        <v>3.844779153388048</v>
      </c>
      <c r="G15" s="415">
        <f t="shared" si="0"/>
        <v>3.8496506196239917</v>
      </c>
      <c r="H15" s="415">
        <f t="shared" si="0"/>
        <v>3.8544949386073029</v>
      </c>
      <c r="I15" s="415">
        <f t="shared" si="0"/>
        <v>3.859312523662378</v>
      </c>
      <c r="J15" s="415">
        <f t="shared" si="0"/>
        <v>3.8641037788326882</v>
      </c>
      <c r="K15" s="416">
        <f t="shared" si="0"/>
        <v>3.8688690991613663</v>
      </c>
    </row>
    <row r="16" spans="1:11" ht="15">
      <c r="A16" s="414">
        <v>13</v>
      </c>
      <c r="B16" s="415">
        <f t="shared" si="1"/>
        <v>3.8736088709611987</v>
      </c>
      <c r="C16" s="415">
        <f t="shared" si="0"/>
        <v>3.878323472074511</v>
      </c>
      <c r="D16" s="415">
        <f t="shared" si="0"/>
        <v>3.8830132721233896</v>
      </c>
      <c r="E16" s="415">
        <f t="shared" si="0"/>
        <v>3.8876786327506885</v>
      </c>
      <c r="F16" s="415">
        <f t="shared" si="0"/>
        <v>3.8923199078521993</v>
      </c>
      <c r="G16" s="415">
        <f t="shared" si="0"/>
        <v>3.8969374438004021</v>
      </c>
      <c r="H16" s="415">
        <f t="shared" si="0"/>
        <v>3.9015315796601371</v>
      </c>
      <c r="I16" s="415">
        <f t="shared" si="0"/>
        <v>3.9061026473965628</v>
      </c>
      <c r="J16" s="415">
        <f t="shared" si="0"/>
        <v>3.9106509720757225</v>
      </c>
      <c r="K16" s="416">
        <f t="shared" si="0"/>
        <v>3.9151768720580433</v>
      </c>
    </row>
    <row r="17" spans="1:11" ht="15">
      <c r="A17" s="414">
        <v>14</v>
      </c>
      <c r="B17" s="415">
        <f t="shared" si="1"/>
        <v>3.9196806591850435</v>
      </c>
      <c r="C17" s="415">
        <f t="shared" si="0"/>
        <v>3.9241626389595679</v>
      </c>
      <c r="D17" s="415">
        <f t="shared" si="0"/>
        <v>3.9286231107197866</v>
      </c>
      <c r="E17" s="415">
        <f t="shared" si="0"/>
        <v>3.9330623678072345</v>
      </c>
      <c r="F17" s="415">
        <f t="shared" si="0"/>
        <v>3.937480697729133</v>
      </c>
      <c r="G17" s="415">
        <f t="shared" si="0"/>
        <v>3.941878382315223</v>
      </c>
      <c r="H17" s="415">
        <f t="shared" si="0"/>
        <v>3.9462556978693328</v>
      </c>
      <c r="I17" s="415">
        <f t="shared" si="0"/>
        <v>3.9506129153158929</v>
      </c>
      <c r="J17" s="415">
        <f t="shared" si="0"/>
        <v>3.9549503003416131</v>
      </c>
      <c r="K17" s="416">
        <f t="shared" si="0"/>
        <v>3.959268113532457</v>
      </c>
    </row>
    <row r="18" spans="1:11" ht="15">
      <c r="A18" s="414">
        <v>15</v>
      </c>
      <c r="B18" s="415">
        <f t="shared" si="1"/>
        <v>3.9635666105062102</v>
      </c>
      <c r="C18" s="415">
        <f t="shared" si="0"/>
        <v>3.9678460420406942</v>
      </c>
      <c r="D18" s="415">
        <f t="shared" si="0"/>
        <v>3.97210665419786</v>
      </c>
      <c r="E18" s="415">
        <f t="shared" si="0"/>
        <v>3.9763486884439145</v>
      </c>
      <c r="F18" s="415">
        <f t="shared" si="0"/>
        <v>3.9805723817656307</v>
      </c>
      <c r="G18" s="415">
        <f t="shared" si="0"/>
        <v>3.9847779667829699</v>
      </c>
      <c r="H18" s="415">
        <f t="shared" si="0"/>
        <v>3.9889656718581863</v>
      </c>
      <c r="I18" s="415">
        <f t="shared" si="0"/>
        <v>3.9931357212014782</v>
      </c>
      <c r="J18" s="415">
        <f t="shared" si="0"/>
        <v>3.9972883349734496</v>
      </c>
      <c r="K18" s="416">
        <f t="shared" si="0"/>
        <v>4.0014237293843422</v>
      </c>
    </row>
    <row r="19" spans="1:11" ht="15">
      <c r="A19" s="414">
        <v>16</v>
      </c>
      <c r="B19" s="415">
        <f t="shared" si="1"/>
        <v>4.0055421167902505</v>
      </c>
      <c r="C19" s="415">
        <f t="shared" si="1"/>
        <v>4.0096437057864263</v>
      </c>
      <c r="D19" s="415">
        <f t="shared" si="1"/>
        <v>4.0137287012977625</v>
      </c>
      <c r="E19" s="415">
        <f t="shared" si="1"/>
        <v>4.017797304666531</v>
      </c>
      <c r="F19" s="415">
        <f t="shared" si="1"/>
        <v>4.0218497137375282</v>
      </c>
      <c r="G19" s="415">
        <f t="shared" si="1"/>
        <v>4.0258861229406904</v>
      </c>
      <c r="H19" s="415">
        <f t="shared" si="1"/>
        <v>4.029906723371262</v>
      </c>
      <c r="I19" s="415">
        <f t="shared" si="1"/>
        <v>4.033911702867627</v>
      </c>
      <c r="J19" s="415">
        <f t="shared" si="1"/>
        <v>4.0379012460868591</v>
      </c>
      <c r="K19" s="416">
        <f t="shared" si="1"/>
        <v>4.0418755345780966</v>
      </c>
    </row>
    <row r="20" spans="1:11" ht="15">
      <c r="A20" s="414">
        <v>17</v>
      </c>
      <c r="B20" s="415">
        <f t="shared" si="1"/>
        <v>4.0458347468538047</v>
      </c>
      <c r="C20" s="415">
        <f t="shared" si="1"/>
        <v>4.0497790584589843</v>
      </c>
      <c r="D20" s="415">
        <f t="shared" si="1"/>
        <v>4.0537086420384236</v>
      </c>
      <c r="E20" s="415">
        <f t="shared" si="1"/>
        <v>4.0576236674020496</v>
      </c>
      <c r="F20" s="415">
        <f t="shared" si="1"/>
        <v>4.0615243015884328</v>
      </c>
      <c r="G20" s="415">
        <f t="shared" si="1"/>
        <v>4.065410708926521</v>
      </c>
      <c r="H20" s="415">
        <f t="shared" si="1"/>
        <v>4.0692830510956606</v>
      </c>
      <c r="I20" s="415">
        <f t="shared" si="1"/>
        <v>4.0731414871839551</v>
      </c>
      <c r="J20" s="415">
        <f t="shared" si="1"/>
        <v>4.0769861737450217</v>
      </c>
      <c r="K20" s="416">
        <f t="shared" si="1"/>
        <v>4.08081726485318</v>
      </c>
    </row>
    <row r="21" spans="1:11" ht="15">
      <c r="A21" s="414">
        <v>18</v>
      </c>
      <c r="B21" s="415">
        <f t="shared" si="1"/>
        <v>4.0846349121571848</v>
      </c>
      <c r="C21" s="415">
        <f t="shared" si="1"/>
        <v>4.088439264932461</v>
      </c>
      <c r="D21" s="415">
        <f t="shared" si="1"/>
        <v>4.0922304701319456</v>
      </c>
      <c r="E21" s="415">
        <f t="shared" si="1"/>
        <v>4.0960086724355982</v>
      </c>
      <c r="F21" s="415">
        <f t="shared" si="1"/>
        <v>4.0997740142985659</v>
      </c>
      <c r="G21" s="415">
        <f t="shared" si="1"/>
        <v>4.103526635998084</v>
      </c>
      <c r="H21" s="415">
        <f t="shared" si="1"/>
        <v>4.1072666756791438</v>
      </c>
      <c r="I21" s="415">
        <f t="shared" si="1"/>
        <v>4.1109942693989758</v>
      </c>
      <c r="J21" s="415">
        <f t="shared" si="1"/>
        <v>4.1147095511703577</v>
      </c>
      <c r="K21" s="416">
        <f t="shared" si="1"/>
        <v>4.1184126530038254</v>
      </c>
    </row>
    <row r="22" spans="1:11" ht="15">
      <c r="A22" s="414">
        <v>19</v>
      </c>
      <c r="B22" s="415">
        <f t="shared" si="1"/>
        <v>4.1221037049487714</v>
      </c>
      <c r="C22" s="415">
        <f t="shared" si="1"/>
        <v>4.1257828351335171</v>
      </c>
      <c r="D22" s="415">
        <f t="shared" si="1"/>
        <v>4.129450169804346</v>
      </c>
      <c r="E22" s="415">
        <f t="shared" si="1"/>
        <v>4.1331058333635617</v>
      </c>
      <c r="F22" s="415">
        <f t="shared" si="1"/>
        <v>4.1367499484065791</v>
      </c>
      <c r="G22" s="415">
        <f t="shared" si="1"/>
        <v>4.1403826357580868</v>
      </c>
      <c r="H22" s="415">
        <f t="shared" si="1"/>
        <v>4.1440040145073187</v>
      </c>
      <c r="I22" s="415">
        <f t="shared" si="1"/>
        <v>4.1476142020424254</v>
      </c>
      <c r="J22" s="415">
        <f t="shared" si="1"/>
        <v>4.1512133140840328</v>
      </c>
      <c r="K22" s="416">
        <f t="shared" si="1"/>
        <v>4.1548014647179503</v>
      </c>
    </row>
    <row r="23" spans="1:11" ht="15">
      <c r="A23" s="417">
        <v>20</v>
      </c>
      <c r="B23" s="418">
        <f t="shared" si="1"/>
        <v>4.1583787664270853</v>
      </c>
      <c r="C23" s="418">
        <f t="shared" si="1"/>
        <v>4.1619453301225935</v>
      </c>
      <c r="D23" s="418">
        <f t="shared" si="1"/>
        <v>4.1655012651742593</v>
      </c>
      <c r="E23" s="418">
        <f t="shared" si="1"/>
        <v>4.1690466794401626</v>
      </c>
      <c r="F23" s="418">
        <f t="shared" si="1"/>
        <v>4.1725816792956172</v>
      </c>
      <c r="G23" s="418">
        <f t="shared" si="1"/>
        <v>4.1761063696614427</v>
      </c>
      <c r="H23" s="418">
        <f t="shared" si="1"/>
        <v>4.1796208540315387</v>
      </c>
      <c r="I23" s="418">
        <f t="shared" si="1"/>
        <v>4.183125234499836</v>
      </c>
      <c r="J23" s="418">
        <f t="shared" si="1"/>
        <v>4.1866196117865959</v>
      </c>
      <c r="K23" s="419">
        <f t="shared" si="1"/>
        <v>4.1901040852641023</v>
      </c>
    </row>
    <row r="24" spans="1:11" ht="15">
      <c r="A24" s="420">
        <v>21</v>
      </c>
      <c r="B24" s="415">
        <f t="shared" si="1"/>
        <v>4.1935787529817592</v>
      </c>
      <c r="C24" s="415">
        <f t="shared" si="1"/>
        <v>4.1970437116906059</v>
      </c>
      <c r="D24" s="415">
        <f t="shared" si="1"/>
        <v>4.2004990568672635</v>
      </c>
      <c r="E24" s="415">
        <f t="shared" si="1"/>
        <v>4.2039448827373374</v>
      </c>
      <c r="F24" s="415">
        <f t="shared" si="1"/>
        <v>4.2073812822982877</v>
      </c>
      <c r="G24" s="415">
        <f t="shared" si="1"/>
        <v>4.2108083473417786</v>
      </c>
      <c r="H24" s="415">
        <f t="shared" si="1"/>
        <v>4.2142261684755162</v>
      </c>
      <c r="I24" s="415">
        <f t="shared" si="1"/>
        <v>4.2176348351446125</v>
      </c>
      <c r="J24" s="415">
        <f t="shared" si="1"/>
        <v>4.2210344356524541</v>
      </c>
      <c r="K24" s="415">
        <f t="shared" si="1"/>
        <v>4.2244250571811159</v>
      </c>
    </row>
    <row r="25" spans="1:11" ht="15">
      <c r="A25" s="420">
        <v>22</v>
      </c>
      <c r="B25" s="415">
        <f t="shared" si="1"/>
        <v>4.2278067858113149</v>
      </c>
      <c r="C25" s="415">
        <f t="shared" si="1"/>
        <v>4.2311797065419379</v>
      </c>
      <c r="D25" s="415">
        <f t="shared" si="1"/>
        <v>4.2345439033091221</v>
      </c>
      <c r="E25" s="415">
        <f t="shared" si="1"/>
        <v>4.2378994590049333</v>
      </c>
      <c r="F25" s="415">
        <f t="shared" si="1"/>
        <v>4.2412464554956291</v>
      </c>
      <c r="G25" s="415">
        <f t="shared" si="1"/>
        <v>4.2445849736395314</v>
      </c>
      <c r="H25" s="415">
        <f t="shared" si="1"/>
        <v>4.2479150933045089</v>
      </c>
      <c r="I25" s="415">
        <f t="shared" si="1"/>
        <v>4.2512368933850917</v>
      </c>
      <c r="J25" s="415">
        <f t="shared" si="1"/>
        <v>4.2545504518192105</v>
      </c>
      <c r="K25" s="415">
        <f t="shared" si="1"/>
        <v>4.2578558456045901</v>
      </c>
    </row>
    <row r="26" spans="1:11" ht="15">
      <c r="A26" s="420">
        <v>23</v>
      </c>
      <c r="B26" s="415">
        <f t="shared" si="1"/>
        <v>4.2611531508147857</v>
      </c>
      <c r="C26" s="415">
        <f t="shared" si="1"/>
        <v>4.2644424426148895</v>
      </c>
      <c r="D26" s="415">
        <f t="shared" si="1"/>
        <v>4.2677237952769005</v>
      </c>
      <c r="E26" s="415">
        <f t="shared" si="1"/>
        <v>4.2709972821947817</v>
      </c>
      <c r="F26" s="415">
        <f t="shared" si="1"/>
        <v>4.2742629758991955</v>
      </c>
      <c r="G26" s="415">
        <f t="shared" si="1"/>
        <v>4.2775209480719374</v>
      </c>
      <c r="H26" s="415">
        <f t="shared" si="1"/>
        <v>4.2807712695600761</v>
      </c>
      <c r="I26" s="415">
        <f t="shared" si="1"/>
        <v>4.2840140103897948</v>
      </c>
      <c r="J26" s="415">
        <f t="shared" si="1"/>
        <v>4.2872492397799569</v>
      </c>
      <c r="K26" s="415">
        <f t="shared" si="1"/>
        <v>4.2904770261553917</v>
      </c>
    </row>
    <row r="27" spans="1:11" ht="15">
      <c r="A27" s="420">
        <v>24</v>
      </c>
      <c r="B27" s="415">
        <f t="shared" si="1"/>
        <v>4.2936974371599126</v>
      </c>
      <c r="C27" s="415">
        <f t="shared" si="1"/>
        <v>4.2969105396690717</v>
      </c>
      <c r="D27" s="415">
        <f t="shared" si="1"/>
        <v>4.3001163998026586</v>
      </c>
      <c r="E27" s="415">
        <f t="shared" si="1"/>
        <v>4.3033150829369493</v>
      </c>
      <c r="F27" s="415">
        <f t="shared" si="1"/>
        <v>4.3065066537167107</v>
      </c>
      <c r="G27" s="415">
        <f t="shared" si="1"/>
        <v>4.3096911760669663</v>
      </c>
      <c r="H27" s="415">
        <f t="shared" si="1"/>
        <v>4.31286871320453</v>
      </c>
      <c r="I27" s="415">
        <f t="shared" si="1"/>
        <v>4.3160393276493174</v>
      </c>
      <c r="J27" s="415">
        <f t="shared" si="1"/>
        <v>4.3192030812354254</v>
      </c>
      <c r="K27" s="415">
        <f t="shared" si="1"/>
        <v>4.3223600351220037</v>
      </c>
    </row>
    <row r="28" spans="1:11" ht="15">
      <c r="A28" s="420">
        <v>25</v>
      </c>
      <c r="B28" s="142">
        <f t="shared" si="1"/>
        <v>4.3255102498039184</v>
      </c>
      <c r="C28" s="415">
        <f t="shared" si="1"/>
        <v>4.3286537851221949</v>
      </c>
      <c r="D28" s="415">
        <f t="shared" si="1"/>
        <v>4.3317907002742766</v>
      </c>
      <c r="E28" s="415">
        <f t="shared" si="1"/>
        <v>4.3349210538240763</v>
      </c>
      <c r="F28" s="415">
        <f t="shared" si="1"/>
        <v>4.3380449037118378</v>
      </c>
      <c r="G28" s="415">
        <f t="shared" si="1"/>
        <v>4.3411623072638124</v>
      </c>
      <c r="H28" s="415">
        <f t="shared" si="1"/>
        <v>4.3442733212017464</v>
      </c>
      <c r="I28" s="415">
        <f t="shared" si="1"/>
        <v>4.3473780016521992</v>
      </c>
      <c r="J28" s="415">
        <f t="shared" si="1"/>
        <v>4.3504764041556747</v>
      </c>
      <c r="K28" s="415">
        <f t="shared" si="1"/>
        <v>4.3535685836755924</v>
      </c>
    </row>
    <row r="29" spans="1:11" ht="15">
      <c r="A29" s="420">
        <v>26</v>
      </c>
      <c r="B29" s="415">
        <f t="shared" si="1"/>
        <v>4.3566545946070834</v>
      </c>
      <c r="C29" s="415">
        <f t="shared" si="1"/>
        <v>4.3597344907856259</v>
      </c>
      <c r="D29" s="415">
        <f t="shared" si="1"/>
        <v>4.362808325495525</v>
      </c>
      <c r="E29" s="415">
        <f t="shared" si="1"/>
        <v>4.36587615147823</v>
      </c>
      <c r="F29" s="415">
        <f t="shared" si="1"/>
        <v>4.3689380209405009</v>
      </c>
      <c r="G29" s="415">
        <f t="shared" si="1"/>
        <v>4.3719939855624297</v>
      </c>
      <c r="H29" s="415">
        <f t="shared" si="1"/>
        <v>4.3750440965053121</v>
      </c>
      <c r="I29" s="415">
        <f t="shared" si="1"/>
        <v>4.3780884044193762</v>
      </c>
      <c r="J29" s="415">
        <f t="shared" si="1"/>
        <v>4.3811269594513718</v>
      </c>
      <c r="K29" s="415">
        <f t="shared" si="1"/>
        <v>4.3841598112520277</v>
      </c>
    </row>
    <row r="30" spans="1:11" ht="15">
      <c r="A30" s="420">
        <v>27</v>
      </c>
      <c r="B30" s="415">
        <f t="shared" si="1"/>
        <v>4.3871870089833731</v>
      </c>
      <c r="C30" s="415">
        <f t="shared" si="1"/>
        <v>4.3902086013259201</v>
      </c>
      <c r="D30" s="415">
        <f t="shared" si="1"/>
        <v>4.3932246364857352</v>
      </c>
      <c r="E30" s="415">
        <f t="shared" si="1"/>
        <v>4.3962351622013704</v>
      </c>
      <c r="F30" s="415">
        <f t="shared" si="1"/>
        <v>4.3992402257506811</v>
      </c>
      <c r="G30" s="415">
        <f t="shared" si="1"/>
        <v>4.4022398739575213</v>
      </c>
      <c r="H30" s="415">
        <f t="shared" si="1"/>
        <v>4.4052341531983217</v>
      </c>
      <c r="I30" s="415">
        <f t="shared" si="1"/>
        <v>4.4082231094085529</v>
      </c>
      <c r="J30" s="415">
        <f t="shared" si="1"/>
        <v>4.4112067880890802</v>
      </c>
      <c r="K30" s="415">
        <f t="shared" si="1"/>
        <v>4.4141852343124013</v>
      </c>
    </row>
    <row r="31" spans="1:11" ht="15">
      <c r="A31" s="420">
        <v>28</v>
      </c>
      <c r="B31" s="415">
        <f t="shared" si="1"/>
        <v>4.4171584927287837</v>
      </c>
      <c r="C31" s="415">
        <f t="shared" si="1"/>
        <v>4.4201266075722954</v>
      </c>
      <c r="D31" s="415">
        <f t="shared" si="1"/>
        <v>4.423089622666728</v>
      </c>
      <c r="E31" s="415">
        <f t="shared" si="1"/>
        <v>4.4260475814314271</v>
      </c>
      <c r="F31" s="415">
        <f t="shared" si="1"/>
        <v>4.4290005268870125</v>
      </c>
      <c r="G31" s="415">
        <f t="shared" si="1"/>
        <v>4.4319485016610169</v>
      </c>
      <c r="H31" s="415">
        <f t="shared" si="1"/>
        <v>4.4348915479934163</v>
      </c>
      <c r="I31" s="415">
        <f t="shared" si="1"/>
        <v>4.4378297077420736</v>
      </c>
      <c r="J31" s="415">
        <f t="shared" si="1"/>
        <v>4.4407630223880936</v>
      </c>
      <c r="K31" s="415">
        <f t="shared" si="1"/>
        <v>4.4436915330410818</v>
      </c>
    </row>
    <row r="32" spans="1:11" ht="15">
      <c r="A32" s="420">
        <v>29</v>
      </c>
      <c r="B32" s="415">
        <f t="shared" si="1"/>
        <v>4.4466152804443269</v>
      </c>
      <c r="C32" s="415">
        <f t="shared" si="1"/>
        <v>4.4495343049798874</v>
      </c>
      <c r="D32" s="415">
        <f t="shared" si="1"/>
        <v>4.4524486466735986</v>
      </c>
      <c r="E32" s="415">
        <f t="shared" si="1"/>
        <v>4.4553583452000005</v>
      </c>
      <c r="F32" s="415">
        <f t="shared" si="1"/>
        <v>4.4582634398871832</v>
      </c>
      <c r="G32" s="415">
        <f t="shared" si="1"/>
        <v>4.4611639697215493</v>
      </c>
      <c r="H32" s="415">
        <f t="shared" si="1"/>
        <v>4.4640599733525095</v>
      </c>
      <c r="I32" s="415">
        <f t="shared" si="1"/>
        <v>4.4669514890970907</v>
      </c>
      <c r="J32" s="415">
        <f t="shared" si="1"/>
        <v>4.4698385549444808</v>
      </c>
      <c r="K32" s="415">
        <f t="shared" si="1"/>
        <v>4.4727212085604915</v>
      </c>
    </row>
    <row r="33" spans="1:11" ht="15">
      <c r="A33" s="420">
        <v>30</v>
      </c>
      <c r="B33" s="415">
        <f t="shared" si="1"/>
        <v>4.4755994872919587</v>
      </c>
      <c r="C33" s="415">
        <f t="shared" si="1"/>
        <v>4.4784734281710676</v>
      </c>
      <c r="D33" s="415">
        <f t="shared" si="1"/>
        <v>4.4813430679196085</v>
      </c>
      <c r="E33" s="415">
        <f t="shared" si="1"/>
        <v>4.4842084429531726</v>
      </c>
      <c r="F33" s="415">
        <f t="shared" si="1"/>
        <v>4.4870695893852712</v>
      </c>
      <c r="G33" s="415">
        <f t="shared" si="1"/>
        <v>4.4899265430314053</v>
      </c>
      <c r="H33" s="415">
        <f t="shared" si="1"/>
        <v>4.4927793394130537</v>
      </c>
      <c r="I33" s="415">
        <f t="shared" si="1"/>
        <v>4.4956280137616185</v>
      </c>
      <c r="J33" s="415">
        <f t="shared" si="1"/>
        <v>4.498472601022292</v>
      </c>
      <c r="K33" s="415">
        <f t="shared" si="1"/>
        <v>4.5013131358578775</v>
      </c>
    </row>
    <row r="34" spans="1:11" ht="15">
      <c r="A34" s="411">
        <v>31</v>
      </c>
      <c r="B34" s="412">
        <f t="shared" si="1"/>
        <v>4.5041496526525462</v>
      </c>
      <c r="C34" s="412">
        <f t="shared" si="1"/>
        <v>4.5069821855155352</v>
      </c>
      <c r="D34" s="412">
        <f t="shared" si="1"/>
        <v>4.5098107682847903</v>
      </c>
      <c r="E34" s="412">
        <f t="shared" si="1"/>
        <v>4.5126354345305595</v>
      </c>
      <c r="F34" s="412">
        <f t="shared" si="1"/>
        <v>4.5154562175589206</v>
      </c>
      <c r="G34" s="412">
        <f t="shared" si="1"/>
        <v>4.5182731504152693</v>
      </c>
      <c r="H34" s="412">
        <f t="shared" si="1"/>
        <v>4.5210862658877442</v>
      </c>
      <c r="I34" s="412">
        <f t="shared" si="1"/>
        <v>4.5238955965106049</v>
      </c>
      <c r="J34" s="412">
        <f t="shared" si="1"/>
        <v>4.5267011745675632</v>
      </c>
      <c r="K34" s="413">
        <f t="shared" si="1"/>
        <v>4.5295030320950582</v>
      </c>
    </row>
    <row r="35" spans="1:11" ht="15">
      <c r="A35" s="414">
        <v>32</v>
      </c>
      <c r="B35" s="415">
        <f t="shared" si="1"/>
        <v>4.5323012008854917</v>
      </c>
      <c r="C35" s="415">
        <f t="shared" si="1"/>
        <v>4.5350957124904054</v>
      </c>
      <c r="D35" s="415">
        <f t="shared" si="1"/>
        <v>4.5378865982236229</v>
      </c>
      <c r="E35" s="415">
        <f t="shared" si="1"/>
        <v>4.5406738891643368</v>
      </c>
      <c r="F35" s="415">
        <f t="shared" si="1"/>
        <v>4.5434576161601594</v>
      </c>
      <c r="G35" s="415">
        <f t="shared" si="1"/>
        <v>4.5462378098301208</v>
      </c>
      <c r="H35" s="415">
        <f t="shared" si="1"/>
        <v>4.5490145005676297</v>
      </c>
      <c r="I35" s="415">
        <f t="shared" si="1"/>
        <v>4.551787718543391</v>
      </c>
      <c r="J35" s="415">
        <f t="shared" si="1"/>
        <v>4.5545574937082804</v>
      </c>
      <c r="K35" s="416">
        <f t="shared" si="1"/>
        <v>4.5573238557961782</v>
      </c>
    </row>
    <row r="36" spans="1:11" ht="15">
      <c r="A36" s="414">
        <v>33</v>
      </c>
      <c r="B36" s="415">
        <f t="shared" si="1"/>
        <v>4.560086834326766</v>
      </c>
      <c r="C36" s="415">
        <f t="shared" si="1"/>
        <v>4.562846458608278</v>
      </c>
      <c r="D36" s="415">
        <f t="shared" si="1"/>
        <v>4.5656027577402192</v>
      </c>
      <c r="E36" s="415">
        <f t="shared" si="1"/>
        <v>4.5683557606160434</v>
      </c>
      <c r="F36" s="415">
        <f t="shared" si="1"/>
        <v>4.5711054959257984</v>
      </c>
      <c r="G36" s="415">
        <f t="shared" si="1"/>
        <v>4.5738519921587217</v>
      </c>
      <c r="H36" s="415">
        <f t="shared" si="1"/>
        <v>4.5765952776058176</v>
      </c>
      <c r="I36" s="415">
        <f t="shared" si="1"/>
        <v>4.5793353803623846</v>
      </c>
      <c r="J36" s="415">
        <f t="shared" si="1"/>
        <v>4.5820723283305176</v>
      </c>
      <c r="K36" s="416">
        <f t="shared" si="1"/>
        <v>4.5848061492215733</v>
      </c>
    </row>
    <row r="37" spans="1:11" ht="15">
      <c r="A37" s="414">
        <v>34</v>
      </c>
      <c r="B37" s="415">
        <f t="shared" si="1"/>
        <v>4.587536870558595</v>
      </c>
      <c r="C37" s="415">
        <f t="shared" si="1"/>
        <v>4.5902645196787191</v>
      </c>
      <c r="D37" s="415">
        <f t="shared" si="1"/>
        <v>4.592989123735534</v>
      </c>
      <c r="E37" s="415">
        <f t="shared" si="1"/>
        <v>4.5957107097014207</v>
      </c>
      <c r="F37" s="415">
        <f t="shared" si="1"/>
        <v>4.5984293043698514</v>
      </c>
      <c r="G37" s="415">
        <f t="shared" si="1"/>
        <v>4.6011449343576629</v>
      </c>
      <c r="H37" s="415">
        <f t="shared" si="1"/>
        <v>4.6038576261073016</v>
      </c>
      <c r="I37" s="415">
        <f t="shared" si="1"/>
        <v>4.6065674058890336</v>
      </c>
      <c r="J37" s="415">
        <f t="shared" si="1"/>
        <v>4.60927429980313</v>
      </c>
      <c r="K37" s="416">
        <f t="shared" si="1"/>
        <v>4.611978333782023</v>
      </c>
    </row>
    <row r="38" spans="1:11" ht="15">
      <c r="A38" s="414">
        <v>35</v>
      </c>
      <c r="B38" s="415">
        <f t="shared" ref="B38:K38" si="2">_xlfn.NORM.S.INV(($A38+B$2)/100)+5</f>
        <v>4.6146795335924322</v>
      </c>
      <c r="C38" s="415">
        <f t="shared" si="2"/>
        <v>4.6173779248374656</v>
      </c>
      <c r="D38" s="415">
        <f t="shared" si="2"/>
        <v>4.6200735329586928</v>
      </c>
      <c r="E38" s="415">
        <f t="shared" si="2"/>
        <v>4.6227663832381882</v>
      </c>
      <c r="F38" s="415">
        <f t="shared" si="2"/>
        <v>4.6254565008005573</v>
      </c>
      <c r="G38" s="415">
        <f t="shared" si="2"/>
        <v>4.6281439106149254</v>
      </c>
      <c r="H38" s="415">
        <f t="shared" si="2"/>
        <v>4.6308286374969105</v>
      </c>
      <c r="I38" s="415">
        <f t="shared" si="2"/>
        <v>4.6335107061105667</v>
      </c>
      <c r="J38" s="415">
        <f t="shared" si="2"/>
        <v>4.6361901409703039</v>
      </c>
      <c r="K38" s="416">
        <f t="shared" si="2"/>
        <v>4.6388669664427873</v>
      </c>
    </row>
    <row r="39" spans="1:11" ht="15">
      <c r="A39" s="414">
        <v>36</v>
      </c>
      <c r="B39" s="415">
        <f t="shared" si="1"/>
        <v>4.6415412067488058</v>
      </c>
      <c r="C39" s="415">
        <f t="shared" ref="C39:K53" si="3">_xlfn.NORM.S.INV(($A39+C$2)/100)+5</f>
        <v>4.6442128859651248</v>
      </c>
      <c r="D39" s="415">
        <f t="shared" si="3"/>
        <v>4.6468820280263108</v>
      </c>
      <c r="E39" s="415">
        <f t="shared" si="3"/>
        <v>4.6495486567265383</v>
      </c>
      <c r="F39" s="415">
        <f t="shared" si="3"/>
        <v>4.6522127957213728</v>
      </c>
      <c r="G39" s="415">
        <f t="shared" si="3"/>
        <v>4.6548744685295276</v>
      </c>
      <c r="H39" s="415">
        <f t="shared" si="3"/>
        <v>4.6575336985346096</v>
      </c>
      <c r="I39" s="415">
        <f t="shared" si="3"/>
        <v>4.6601905089868332</v>
      </c>
      <c r="J39" s="415">
        <f t="shared" si="3"/>
        <v>4.6628449230047231</v>
      </c>
      <c r="K39" s="416">
        <f t="shared" si="3"/>
        <v>4.6654969635767873</v>
      </c>
    </row>
    <row r="40" spans="1:11" ht="15">
      <c r="A40" s="414">
        <v>37</v>
      </c>
      <c r="B40" s="415">
        <f t="shared" ref="B40:K78" si="4">_xlfn.NORM.S.INV(($A40+B$2)/100)+5</f>
        <v>4.6681466535631833</v>
      </c>
      <c r="C40" s="415">
        <f t="shared" si="3"/>
        <v>4.6707940156973491</v>
      </c>
      <c r="D40" s="415">
        <f t="shared" si="3"/>
        <v>4.6734390725876276</v>
      </c>
      <c r="E40" s="415">
        <f t="shared" si="3"/>
        <v>4.6760818467188674</v>
      </c>
      <c r="F40" s="415">
        <f t="shared" si="3"/>
        <v>4.6787223604540031</v>
      </c>
      <c r="G40" s="415">
        <f t="shared" si="3"/>
        <v>4.6813606360356248</v>
      </c>
      <c r="H40" s="415">
        <f t="shared" si="3"/>
        <v>4.683996695587517</v>
      </c>
      <c r="I40" s="415">
        <f t="shared" si="3"/>
        <v>4.6866305611161945</v>
      </c>
      <c r="J40" s="415">
        <f t="shared" si="3"/>
        <v>4.6892622545124079</v>
      </c>
      <c r="K40" s="416">
        <f t="shared" si="3"/>
        <v>4.6918917975526453</v>
      </c>
    </row>
    <row r="41" spans="1:11" ht="15">
      <c r="A41" s="414">
        <v>38</v>
      </c>
      <c r="B41" s="415">
        <f t="shared" si="4"/>
        <v>4.6945192119006025</v>
      </c>
      <c r="C41" s="415">
        <f t="shared" si="3"/>
        <v>4.6971445191086509</v>
      </c>
      <c r="D41" s="415">
        <f t="shared" si="3"/>
        <v>4.6997677406192784</v>
      </c>
      <c r="E41" s="415">
        <f t="shared" si="3"/>
        <v>4.7023888977665198</v>
      </c>
      <c r="F41" s="415">
        <f t="shared" si="3"/>
        <v>4.705008011777374</v>
      </c>
      <c r="G41" s="415">
        <f t="shared" si="3"/>
        <v>4.7076251037731955</v>
      </c>
      <c r="H41" s="415">
        <f t="shared" si="3"/>
        <v>4.7102401947710861</v>
      </c>
      <c r="I41" s="415">
        <f t="shared" si="3"/>
        <v>4.7128533056852548</v>
      </c>
      <c r="J41" s="415">
        <f t="shared" si="3"/>
        <v>4.7154644573283786</v>
      </c>
      <c r="K41" s="416">
        <f t="shared" si="3"/>
        <v>4.7180736704129389</v>
      </c>
    </row>
    <row r="42" spans="1:11" ht="15">
      <c r="A42" s="414">
        <v>39</v>
      </c>
      <c r="B42" s="415">
        <f t="shared" si="4"/>
        <v>4.7206809655525461</v>
      </c>
      <c r="C42" s="415">
        <f t="shared" si="3"/>
        <v>4.7232863632632531</v>
      </c>
      <c r="D42" s="415">
        <f t="shared" si="3"/>
        <v>4.7258898839648529</v>
      </c>
      <c r="E42" s="415">
        <f t="shared" si="3"/>
        <v>4.728491547982161</v>
      </c>
      <c r="F42" s="415">
        <f t="shared" si="3"/>
        <v>4.7310913755462902</v>
      </c>
      <c r="G42" s="415">
        <f t="shared" si="3"/>
        <v>4.7336893867959047</v>
      </c>
      <c r="H42" s="415">
        <f t="shared" si="3"/>
        <v>4.7362856017784702</v>
      </c>
      <c r="I42" s="415">
        <f t="shared" si="3"/>
        <v>4.7388800404514821</v>
      </c>
      <c r="J42" s="415">
        <f t="shared" si="3"/>
        <v>4.7414727226836906</v>
      </c>
      <c r="K42" s="416">
        <f t="shared" si="3"/>
        <v>4.7440636682563069</v>
      </c>
    </row>
    <row r="43" spans="1:11" ht="15">
      <c r="A43" s="417">
        <v>40</v>
      </c>
      <c r="B43" s="418">
        <f t="shared" si="4"/>
        <v>4.7466528968641999</v>
      </c>
      <c r="C43" s="418">
        <f t="shared" si="3"/>
        <v>4.7492404281170844</v>
      </c>
      <c r="D43" s="418">
        <f t="shared" si="3"/>
        <v>4.7518262815406871</v>
      </c>
      <c r="E43" s="418">
        <f t="shared" si="3"/>
        <v>4.7544104765779194</v>
      </c>
      <c r="F43" s="418">
        <f t="shared" si="3"/>
        <v>4.7569930325900174</v>
      </c>
      <c r="G43" s="418">
        <f t="shared" si="3"/>
        <v>4.7595739688576923</v>
      </c>
      <c r="H43" s="418">
        <f t="shared" si="3"/>
        <v>4.7621533045822506</v>
      </c>
      <c r="I43" s="418">
        <f t="shared" si="3"/>
        <v>4.7647310588867207</v>
      </c>
      <c r="J43" s="418">
        <f t="shared" si="3"/>
        <v>4.7673072508169554</v>
      </c>
      <c r="K43" s="419">
        <f t="shared" si="3"/>
        <v>4.7698818993427343</v>
      </c>
    </row>
    <row r="44" spans="1:11" ht="15">
      <c r="A44" s="420">
        <v>41</v>
      </c>
      <c r="B44" s="415">
        <f t="shared" si="4"/>
        <v>4.7724550233588507</v>
      </c>
      <c r="C44" s="415">
        <f t="shared" si="3"/>
        <v>4.7750266416861891</v>
      </c>
      <c r="D44" s="415">
        <f t="shared" si="3"/>
        <v>4.7775967730727942</v>
      </c>
      <c r="E44" s="415">
        <f t="shared" si="3"/>
        <v>4.7801654361949311</v>
      </c>
      <c r="F44" s="415">
        <f t="shared" si="3"/>
        <v>4.7827326496581364</v>
      </c>
      <c r="G44" s="415">
        <f t="shared" si="3"/>
        <v>4.785298431998255</v>
      </c>
      <c r="H44" s="415">
        <f t="shared" si="3"/>
        <v>4.7878628016824756</v>
      </c>
      <c r="I44" s="415">
        <f t="shared" si="3"/>
        <v>4.7904257771103511</v>
      </c>
      <c r="J44" s="415">
        <f t="shared" si="3"/>
        <v>4.7929873766148123</v>
      </c>
      <c r="K44" s="415">
        <f t="shared" si="3"/>
        <v>4.7955476184631793</v>
      </c>
    </row>
    <row r="45" spans="1:11" ht="15">
      <c r="A45" s="420">
        <v>42</v>
      </c>
      <c r="B45" s="415">
        <f t="shared" si="4"/>
        <v>4.7981065208581493</v>
      </c>
      <c r="C45" s="415">
        <f t="shared" si="3"/>
        <v>4.8006641019387928</v>
      </c>
      <c r="D45" s="415">
        <f t="shared" si="3"/>
        <v>4.8032203797815338</v>
      </c>
      <c r="E45" s="415">
        <f t="shared" si="3"/>
        <v>4.8057753724011167</v>
      </c>
      <c r="F45" s="415">
        <f t="shared" si="3"/>
        <v>4.8083290977515798</v>
      </c>
      <c r="G45" s="415">
        <f t="shared" si="3"/>
        <v>4.8108815737272073</v>
      </c>
      <c r="H45" s="415">
        <f t="shared" si="3"/>
        <v>4.8134328181634807</v>
      </c>
      <c r="I45" s="415">
        <f t="shared" si="3"/>
        <v>4.8159828488380203</v>
      </c>
      <c r="J45" s="415">
        <f t="shared" si="3"/>
        <v>4.8185316834715231</v>
      </c>
      <c r="K45" s="415">
        <f t="shared" si="3"/>
        <v>4.821079339728688</v>
      </c>
    </row>
    <row r="46" spans="1:11" ht="15">
      <c r="A46" s="420">
        <v>43</v>
      </c>
      <c r="B46" s="415">
        <f t="shared" si="4"/>
        <v>4.823625835219139</v>
      </c>
      <c r="C46" s="415">
        <f t="shared" si="3"/>
        <v>4.8261711874983373</v>
      </c>
      <c r="D46" s="415">
        <f t="shared" si="3"/>
        <v>4.8287154140684931</v>
      </c>
      <c r="E46" s="415">
        <f t="shared" si="3"/>
        <v>4.8312585323794623</v>
      </c>
      <c r="F46" s="415">
        <f t="shared" si="3"/>
        <v>4.8338005598296414</v>
      </c>
      <c r="G46" s="415">
        <f t="shared" si="3"/>
        <v>4.8363415137668584</v>
      </c>
      <c r="H46" s="415">
        <f t="shared" si="3"/>
        <v>4.8388814114892549</v>
      </c>
      <c r="I46" s="415">
        <f t="shared" si="3"/>
        <v>4.8414202702461564</v>
      </c>
      <c r="J46" s="415">
        <f t="shared" si="3"/>
        <v>4.8439581072389499</v>
      </c>
      <c r="K46" s="415">
        <f t="shared" si="3"/>
        <v>4.8464949396219428</v>
      </c>
    </row>
    <row r="47" spans="1:11" ht="15">
      <c r="A47" s="420">
        <v>44</v>
      </c>
      <c r="B47" s="415">
        <f t="shared" si="4"/>
        <v>4.8490307845032223</v>
      </c>
      <c r="C47" s="415">
        <f t="shared" si="3"/>
        <v>4.8515656589455105</v>
      </c>
      <c r="D47" s="415">
        <f t="shared" si="3"/>
        <v>4.8540995799670066</v>
      </c>
      <c r="E47" s="415">
        <f t="shared" si="3"/>
        <v>4.8566325645422328</v>
      </c>
      <c r="F47" s="415">
        <f t="shared" si="3"/>
        <v>4.8591646296028728</v>
      </c>
      <c r="G47" s="415">
        <f t="shared" si="3"/>
        <v>4.8616957920385957</v>
      </c>
      <c r="H47" s="415">
        <f t="shared" si="3"/>
        <v>4.8642260686978886</v>
      </c>
      <c r="I47" s="415">
        <f t="shared" si="3"/>
        <v>4.8667554763888763</v>
      </c>
      <c r="J47" s="415">
        <f t="shared" si="3"/>
        <v>4.8692840318801363</v>
      </c>
      <c r="K47" s="415">
        <f t="shared" si="3"/>
        <v>4.8718117519015145</v>
      </c>
    </row>
    <row r="48" spans="1:11" ht="15">
      <c r="A48" s="420">
        <v>45</v>
      </c>
      <c r="B48" s="415">
        <f t="shared" si="4"/>
        <v>4.8743386531449264</v>
      </c>
      <c r="C48" s="415">
        <f t="shared" si="3"/>
        <v>4.8768647522651634</v>
      </c>
      <c r="D48" s="415">
        <f t="shared" si="3"/>
        <v>4.8793900658806928</v>
      </c>
      <c r="E48" s="415">
        <f t="shared" si="3"/>
        <v>4.8819146105744471</v>
      </c>
      <c r="F48" s="415">
        <f t="shared" si="3"/>
        <v>4.8844384028946166</v>
      </c>
      <c r="G48" s="415">
        <f t="shared" si="3"/>
        <v>4.8869614593554349</v>
      </c>
      <c r="H48" s="415">
        <f t="shared" si="3"/>
        <v>4.8894837964379585</v>
      </c>
      <c r="I48" s="415">
        <f t="shared" si="3"/>
        <v>4.8920054305908458</v>
      </c>
      <c r="J48" s="415">
        <f t="shared" si="3"/>
        <v>4.8945263782311317</v>
      </c>
      <c r="K48" s="415">
        <f t="shared" si="3"/>
        <v>4.8970466557449956</v>
      </c>
    </row>
    <row r="49" spans="1:11" ht="15">
      <c r="A49" s="420">
        <v>46</v>
      </c>
      <c r="B49" s="415">
        <f t="shared" si="4"/>
        <v>4.8995662794885302</v>
      </c>
      <c r="C49" s="415">
        <f t="shared" si="3"/>
        <v>4.902085265788501</v>
      </c>
      <c r="D49" s="415">
        <f t="shared" si="3"/>
        <v>4.9046036309431083</v>
      </c>
      <c r="E49" s="415">
        <f t="shared" si="3"/>
        <v>4.9071213912227432</v>
      </c>
      <c r="F49" s="415">
        <f t="shared" si="3"/>
        <v>4.9096385628707413</v>
      </c>
      <c r="G49" s="415">
        <f t="shared" si="3"/>
        <v>4.9121551621041286</v>
      </c>
      <c r="H49" s="415">
        <f t="shared" si="3"/>
        <v>4.9146712051143711</v>
      </c>
      <c r="I49" s="415">
        <f t="shared" si="3"/>
        <v>4.9171867080681189</v>
      </c>
      <c r="J49" s="415">
        <f t="shared" si="3"/>
        <v>4.9197016871079446</v>
      </c>
      <c r="K49" s="415">
        <f t="shared" si="3"/>
        <v>4.922216158353085</v>
      </c>
    </row>
    <row r="50" spans="1:11" ht="15">
      <c r="A50" s="420">
        <v>47</v>
      </c>
      <c r="B50" s="415">
        <f t="shared" si="4"/>
        <v>4.9247301379001698</v>
      </c>
      <c r="C50" s="415">
        <f t="shared" si="3"/>
        <v>4.9272436418239627</v>
      </c>
      <c r="D50" s="415">
        <f t="shared" si="3"/>
        <v>4.9297566861780835</v>
      </c>
      <c r="E50" s="415">
        <f t="shared" si="3"/>
        <v>4.9322692869957407</v>
      </c>
      <c r="F50" s="415">
        <f t="shared" si="3"/>
        <v>4.9347814602904565</v>
      </c>
      <c r="G50" s="415">
        <f t="shared" si="3"/>
        <v>4.9372932220567858</v>
      </c>
      <c r="H50" s="415">
        <f t="shared" si="3"/>
        <v>4.9398045882710431</v>
      </c>
      <c r="I50" s="415">
        <f t="shared" si="3"/>
        <v>4.9423155748920156</v>
      </c>
      <c r="J50" s="415">
        <f t="shared" si="3"/>
        <v>4.9448261978616834</v>
      </c>
      <c r="K50" s="415">
        <f t="shared" si="3"/>
        <v>4.9473364731059313</v>
      </c>
    </row>
    <row r="51" spans="1:11" ht="15">
      <c r="A51" s="420">
        <v>48</v>
      </c>
      <c r="B51" s="415">
        <f t="shared" si="4"/>
        <v>4.9498464165352667</v>
      </c>
      <c r="C51" s="415">
        <f t="shared" si="3"/>
        <v>4.9523560440455237</v>
      </c>
      <c r="D51" s="415">
        <f t="shared" si="3"/>
        <v>4.9548653715185784</v>
      </c>
      <c r="E51" s="415">
        <f t="shared" si="3"/>
        <v>4.9573744148230556</v>
      </c>
      <c r="F51" s="415">
        <f t="shared" si="3"/>
        <v>4.9598831898150317</v>
      </c>
      <c r="G51" s="415">
        <f t="shared" si="3"/>
        <v>4.9623917123387438</v>
      </c>
      <c r="H51" s="415">
        <f t="shared" si="3"/>
        <v>4.964899998227291</v>
      </c>
      <c r="I51" s="415">
        <f t="shared" si="3"/>
        <v>4.9674080633033366</v>
      </c>
      <c r="J51" s="415">
        <f t="shared" si="3"/>
        <v>4.9699159233798111</v>
      </c>
      <c r="K51" s="415">
        <f t="shared" si="3"/>
        <v>4.9724235942606079</v>
      </c>
    </row>
    <row r="52" spans="1:11" ht="15">
      <c r="A52" s="420">
        <v>49</v>
      </c>
      <c r="B52" s="415">
        <f t="shared" si="4"/>
        <v>4.974931091741289</v>
      </c>
      <c r="C52" s="415">
        <f t="shared" si="3"/>
        <v>4.9774384316097748</v>
      </c>
      <c r="D52" s="415">
        <f t="shared" si="3"/>
        <v>4.9799456296470499</v>
      </c>
      <c r="E52" s="415">
        <f t="shared" si="3"/>
        <v>4.9824527016278495</v>
      </c>
      <c r="F52" s="415">
        <f t="shared" si="3"/>
        <v>4.984959663321364</v>
      </c>
      <c r="G52" s="415">
        <f t="shared" si="3"/>
        <v>4.9874665304919308</v>
      </c>
      <c r="H52" s="415">
        <f t="shared" si="3"/>
        <v>4.9899733188997253</v>
      </c>
      <c r="I52" s="415">
        <f t="shared" si="3"/>
        <v>4.9924800443014599</v>
      </c>
      <c r="J52" s="415">
        <f t="shared" si="3"/>
        <v>4.9949867224510731</v>
      </c>
      <c r="K52" s="415">
        <f t="shared" si="3"/>
        <v>4.997493369100428</v>
      </c>
    </row>
    <row r="53" spans="1:11" ht="15">
      <c r="A53" s="420">
        <v>50</v>
      </c>
      <c r="B53" s="142">
        <f t="shared" si="4"/>
        <v>5</v>
      </c>
      <c r="C53" s="415">
        <f t="shared" si="3"/>
        <v>5.002506630899572</v>
      </c>
      <c r="D53" s="415">
        <f t="shared" si="3"/>
        <v>5.0050132775489269</v>
      </c>
      <c r="E53" s="415">
        <f t="shared" si="3"/>
        <v>5.0075199556985401</v>
      </c>
      <c r="F53" s="415">
        <f t="shared" si="3"/>
        <v>5.0100266811002747</v>
      </c>
      <c r="G53" s="415">
        <f t="shared" si="3"/>
        <v>5.0125334695080692</v>
      </c>
      <c r="H53" s="415">
        <f t="shared" si="3"/>
        <v>5.015040336678636</v>
      </c>
      <c r="I53" s="415">
        <f t="shared" si="3"/>
        <v>5.0175472983721505</v>
      </c>
      <c r="J53" s="415">
        <f t="shared" si="3"/>
        <v>5.020054370352951</v>
      </c>
      <c r="K53" s="415">
        <f t="shared" si="3"/>
        <v>5.0225615683902252</v>
      </c>
    </row>
    <row r="54" spans="1:11" ht="15">
      <c r="A54" s="411">
        <v>51</v>
      </c>
      <c r="B54" s="412">
        <f t="shared" si="4"/>
        <v>5.025068908258711</v>
      </c>
      <c r="C54" s="412">
        <f t="shared" si="4"/>
        <v>5.0275764057393921</v>
      </c>
      <c r="D54" s="412">
        <f t="shared" si="4"/>
        <v>5.0300840766201889</v>
      </c>
      <c r="E54" s="412">
        <f t="shared" si="4"/>
        <v>5.0325919366966634</v>
      </c>
      <c r="F54" s="412">
        <f t="shared" si="4"/>
        <v>5.035100001772709</v>
      </c>
      <c r="G54" s="412">
        <f t="shared" si="4"/>
        <v>5.0376082876612562</v>
      </c>
      <c r="H54" s="412">
        <f t="shared" si="4"/>
        <v>5.0401168101849683</v>
      </c>
      <c r="I54" s="412">
        <f t="shared" si="4"/>
        <v>5.0426255851769444</v>
      </c>
      <c r="J54" s="412">
        <f t="shared" si="4"/>
        <v>5.0451346284814216</v>
      </c>
      <c r="K54" s="413">
        <f t="shared" si="4"/>
        <v>5.0476439559544763</v>
      </c>
    </row>
    <row r="55" spans="1:11" ht="15">
      <c r="A55" s="414">
        <v>52</v>
      </c>
      <c r="B55" s="415">
        <f t="shared" si="4"/>
        <v>5.0501535834647333</v>
      </c>
      <c r="C55" s="415">
        <f t="shared" si="4"/>
        <v>5.0526635268940687</v>
      </c>
      <c r="D55" s="415">
        <f t="shared" si="4"/>
        <v>5.0551738021383166</v>
      </c>
      <c r="E55" s="415">
        <f t="shared" si="4"/>
        <v>5.0576844251079844</v>
      </c>
      <c r="F55" s="415">
        <f t="shared" si="4"/>
        <v>5.0601954117289569</v>
      </c>
      <c r="G55" s="415">
        <f t="shared" si="4"/>
        <v>5.0627067779432142</v>
      </c>
      <c r="H55" s="415">
        <f t="shared" si="4"/>
        <v>5.0652185397095435</v>
      </c>
      <c r="I55" s="415">
        <f t="shared" si="4"/>
        <v>5.0677307130042593</v>
      </c>
      <c r="J55" s="415">
        <f t="shared" si="4"/>
        <v>5.0702433138219165</v>
      </c>
      <c r="K55" s="416">
        <f t="shared" si="4"/>
        <v>5.0727563581760373</v>
      </c>
    </row>
    <row r="56" spans="1:11" ht="15">
      <c r="A56" s="414">
        <v>53</v>
      </c>
      <c r="B56" s="415">
        <f t="shared" si="4"/>
        <v>5.0752698620998302</v>
      </c>
      <c r="C56" s="415">
        <f t="shared" si="4"/>
        <v>5.077783841646915</v>
      </c>
      <c r="D56" s="415">
        <f t="shared" si="4"/>
        <v>5.0802983128920554</v>
      </c>
      <c r="E56" s="415">
        <f t="shared" si="4"/>
        <v>5.0828132919318811</v>
      </c>
      <c r="F56" s="415">
        <f t="shared" si="4"/>
        <v>5.0853287948856289</v>
      </c>
      <c r="G56" s="415">
        <f t="shared" si="4"/>
        <v>5.0878448378958714</v>
      </c>
      <c r="H56" s="415">
        <f t="shared" si="4"/>
        <v>5.0903614371292587</v>
      </c>
      <c r="I56" s="415">
        <f t="shared" si="4"/>
        <v>5.0928786087772568</v>
      </c>
      <c r="J56" s="415">
        <f t="shared" si="4"/>
        <v>5.0953963690568917</v>
      </c>
      <c r="K56" s="416">
        <f t="shared" si="4"/>
        <v>5.0979147342114999</v>
      </c>
    </row>
    <row r="57" spans="1:11" ht="15">
      <c r="A57" s="414">
        <v>54</v>
      </c>
      <c r="B57" s="415">
        <f t="shared" si="4"/>
        <v>5.1004337205114698</v>
      </c>
      <c r="C57" s="415">
        <f t="shared" si="4"/>
        <v>5.1029533442550044</v>
      </c>
      <c r="D57" s="415">
        <f t="shared" si="4"/>
        <v>5.1054736217688683</v>
      </c>
      <c r="E57" s="415">
        <f t="shared" si="4"/>
        <v>5.1079945694091542</v>
      </c>
      <c r="F57" s="415">
        <f t="shared" si="4"/>
        <v>5.1105162035620415</v>
      </c>
      <c r="G57" s="415">
        <f t="shared" si="4"/>
        <v>5.1130385406445651</v>
      </c>
      <c r="H57" s="415">
        <f t="shared" si="4"/>
        <v>5.1155615971053834</v>
      </c>
      <c r="I57" s="415">
        <f t="shared" si="4"/>
        <v>5.1180853894255529</v>
      </c>
      <c r="J57" s="415">
        <f t="shared" si="4"/>
        <v>5.1206099341193072</v>
      </c>
      <c r="K57" s="416">
        <f t="shared" si="4"/>
        <v>5.1231352477348366</v>
      </c>
    </row>
    <row r="58" spans="1:11" ht="15">
      <c r="A58" s="414">
        <v>55</v>
      </c>
      <c r="B58" s="415">
        <f t="shared" si="4"/>
        <v>5.1256613468550745</v>
      </c>
      <c r="C58" s="415">
        <f t="shared" si="4"/>
        <v>5.1281882480984855</v>
      </c>
      <c r="D58" s="415">
        <f t="shared" si="4"/>
        <v>5.1307159681198637</v>
      </c>
      <c r="E58" s="415">
        <f t="shared" si="4"/>
        <v>5.1332445236111237</v>
      </c>
      <c r="F58" s="415">
        <f t="shared" si="4"/>
        <v>5.1357739313021114</v>
      </c>
      <c r="G58" s="415">
        <f t="shared" si="4"/>
        <v>5.1383042079614043</v>
      </c>
      <c r="H58" s="415">
        <f t="shared" si="4"/>
        <v>5.1408353703971272</v>
      </c>
      <c r="I58" s="415">
        <f t="shared" si="4"/>
        <v>5.1433674354577672</v>
      </c>
      <c r="J58" s="415">
        <f t="shared" si="4"/>
        <v>5.1459004200329934</v>
      </c>
      <c r="K58" s="416">
        <f t="shared" si="4"/>
        <v>5.1484343410544895</v>
      </c>
    </row>
    <row r="59" spans="1:11" ht="15">
      <c r="A59" s="414">
        <v>56</v>
      </c>
      <c r="B59" s="415">
        <f t="shared" si="4"/>
        <v>5.1509692154967777</v>
      </c>
      <c r="C59" s="415">
        <f t="shared" si="4"/>
        <v>5.1535050603780572</v>
      </c>
      <c r="D59" s="415">
        <f t="shared" si="4"/>
        <v>5.1560418927610501</v>
      </c>
      <c r="E59" s="415">
        <f t="shared" si="4"/>
        <v>5.1585797297538436</v>
      </c>
      <c r="F59" s="415">
        <f t="shared" si="4"/>
        <v>5.1611185885107451</v>
      </c>
      <c r="G59" s="415">
        <f t="shared" si="4"/>
        <v>5.1636584862331407</v>
      </c>
      <c r="H59" s="415">
        <f t="shared" si="4"/>
        <v>5.1661994401703586</v>
      </c>
      <c r="I59" s="415">
        <f t="shared" si="4"/>
        <v>5.1687414676205385</v>
      </c>
      <c r="J59" s="415">
        <f t="shared" si="4"/>
        <v>5.1712845859315069</v>
      </c>
      <c r="K59" s="416">
        <f t="shared" si="4"/>
        <v>5.1738288125016627</v>
      </c>
    </row>
    <row r="60" spans="1:11" ht="15">
      <c r="A60" s="414">
        <v>57</v>
      </c>
      <c r="B60" s="415">
        <f t="shared" si="4"/>
        <v>5.176374164780861</v>
      </c>
      <c r="C60" s="415">
        <f t="shared" si="4"/>
        <v>5.178920660271312</v>
      </c>
      <c r="D60" s="415">
        <f t="shared" si="4"/>
        <v>5.1814683165284769</v>
      </c>
      <c r="E60" s="415">
        <f t="shared" si="4"/>
        <v>5.1840171511619797</v>
      </c>
      <c r="F60" s="415">
        <f t="shared" si="4"/>
        <v>5.1865671818365193</v>
      </c>
      <c r="G60" s="415">
        <f t="shared" si="4"/>
        <v>5.1891184262727927</v>
      </c>
      <c r="H60" s="415">
        <f t="shared" si="4"/>
        <v>5.1916709022484202</v>
      </c>
      <c r="I60" s="415">
        <f t="shared" si="4"/>
        <v>5.1942246275988833</v>
      </c>
      <c r="J60" s="415">
        <f t="shared" si="4"/>
        <v>5.1967796202184662</v>
      </c>
      <c r="K60" s="416">
        <f t="shared" si="4"/>
        <v>5.1993358980612072</v>
      </c>
    </row>
    <row r="61" spans="1:11" ht="15">
      <c r="A61" s="414">
        <v>58</v>
      </c>
      <c r="B61" s="415">
        <f t="shared" si="4"/>
        <v>5.2018934791418507</v>
      </c>
      <c r="C61" s="415">
        <f t="shared" si="4"/>
        <v>5.2044523815368207</v>
      </c>
      <c r="D61" s="415">
        <f t="shared" si="4"/>
        <v>5.2070126233851877</v>
      </c>
      <c r="E61" s="415">
        <f t="shared" si="4"/>
        <v>5.2095742228896489</v>
      </c>
      <c r="F61" s="415">
        <f t="shared" si="4"/>
        <v>5.2121371983175244</v>
      </c>
      <c r="G61" s="415">
        <f t="shared" si="4"/>
        <v>5.2147015680017441</v>
      </c>
      <c r="H61" s="415">
        <f t="shared" si="4"/>
        <v>5.2172673503418636</v>
      </c>
      <c r="I61" s="415">
        <f t="shared" si="4"/>
        <v>5.2198345638050689</v>
      </c>
      <c r="J61" s="415">
        <f t="shared" si="4"/>
        <v>5.2224032269272058</v>
      </c>
      <c r="K61" s="416">
        <f t="shared" si="4"/>
        <v>5.2249733583138109</v>
      </c>
    </row>
    <row r="62" spans="1:11" ht="15">
      <c r="A62" s="414">
        <v>59</v>
      </c>
      <c r="B62" s="415">
        <f t="shared" si="4"/>
        <v>5.2275449766411493</v>
      </c>
      <c r="C62" s="415">
        <f t="shared" si="4"/>
        <v>5.2301181006572657</v>
      </c>
      <c r="D62" s="415">
        <f t="shared" si="4"/>
        <v>5.2326927491830446</v>
      </c>
      <c r="E62" s="415">
        <f t="shared" si="4"/>
        <v>5.2352689411132793</v>
      </c>
      <c r="F62" s="415">
        <f t="shared" si="4"/>
        <v>5.2378466954177494</v>
      </c>
      <c r="G62" s="415">
        <f t="shared" si="4"/>
        <v>5.2404260311423077</v>
      </c>
      <c r="H62" s="415">
        <f t="shared" si="4"/>
        <v>5.2430069674099826</v>
      </c>
      <c r="I62" s="415">
        <f t="shared" si="4"/>
        <v>5.2455895234220806</v>
      </c>
      <c r="J62" s="415">
        <f t="shared" si="4"/>
        <v>5.2481737184593129</v>
      </c>
      <c r="K62" s="416">
        <f t="shared" si="4"/>
        <v>5.2507595718829156</v>
      </c>
    </row>
    <row r="63" spans="1:11" ht="15">
      <c r="A63" s="417">
        <v>60</v>
      </c>
      <c r="B63" s="418">
        <f t="shared" si="4"/>
        <v>5.2533471031358001</v>
      </c>
      <c r="C63" s="418">
        <f t="shared" si="4"/>
        <v>5.2559363317436931</v>
      </c>
      <c r="D63" s="418">
        <f t="shared" si="4"/>
        <v>5.2585272773163094</v>
      </c>
      <c r="E63" s="418">
        <f t="shared" si="4"/>
        <v>5.2611199595485179</v>
      </c>
      <c r="F63" s="418">
        <f t="shared" si="4"/>
        <v>5.2637143982215298</v>
      </c>
      <c r="G63" s="418">
        <f t="shared" si="4"/>
        <v>5.2663106132040953</v>
      </c>
      <c r="H63" s="418">
        <f t="shared" si="4"/>
        <v>5.2689086244537098</v>
      </c>
      <c r="I63" s="418">
        <f t="shared" si="4"/>
        <v>5.271508452017839</v>
      </c>
      <c r="J63" s="418">
        <f t="shared" si="4"/>
        <v>5.2741101160351471</v>
      </c>
      <c r="K63" s="419">
        <f t="shared" si="4"/>
        <v>5.2767136367367469</v>
      </c>
    </row>
    <row r="64" spans="1:11" ht="15">
      <c r="A64" s="420">
        <v>61</v>
      </c>
      <c r="B64" s="415">
        <f t="shared" si="4"/>
        <v>5.2793190344474539</v>
      </c>
      <c r="C64" s="415">
        <f t="shared" si="4"/>
        <v>5.2819263295870611</v>
      </c>
      <c r="D64" s="415">
        <f t="shared" si="4"/>
        <v>5.2845355426716214</v>
      </c>
      <c r="E64" s="415">
        <f t="shared" si="4"/>
        <v>5.2871466943147452</v>
      </c>
      <c r="F64" s="415">
        <f t="shared" si="4"/>
        <v>5.2897598052289139</v>
      </c>
      <c r="G64" s="415">
        <f t="shared" si="4"/>
        <v>5.2923748962268045</v>
      </c>
      <c r="H64" s="415">
        <f t="shared" si="4"/>
        <v>5.294991988222626</v>
      </c>
      <c r="I64" s="415">
        <f t="shared" si="4"/>
        <v>5.2976111022334802</v>
      </c>
      <c r="J64" s="415">
        <f t="shared" si="4"/>
        <v>5.3002322593807216</v>
      </c>
      <c r="K64" s="415">
        <f t="shared" si="4"/>
        <v>5.3028554808913491</v>
      </c>
    </row>
    <row r="65" spans="1:11" ht="15">
      <c r="A65" s="420">
        <v>62</v>
      </c>
      <c r="B65" s="415">
        <f t="shared" si="4"/>
        <v>5.3054807880993975</v>
      </c>
      <c r="C65" s="415">
        <f t="shared" si="4"/>
        <v>5.3081082024473547</v>
      </c>
      <c r="D65" s="415">
        <f t="shared" si="4"/>
        <v>5.3107377454875921</v>
      </c>
      <c r="E65" s="415">
        <f t="shared" si="4"/>
        <v>5.3133694388838055</v>
      </c>
      <c r="F65" s="415">
        <f t="shared" si="4"/>
        <v>5.316003304412483</v>
      </c>
      <c r="G65" s="415">
        <f t="shared" si="4"/>
        <v>5.3186393639643752</v>
      </c>
      <c r="H65" s="415">
        <f t="shared" si="4"/>
        <v>5.3212776395459969</v>
      </c>
      <c r="I65" s="415">
        <f t="shared" si="4"/>
        <v>5.3239181532811326</v>
      </c>
      <c r="J65" s="415">
        <f t="shared" si="4"/>
        <v>5.3265609274123724</v>
      </c>
      <c r="K65" s="415">
        <f t="shared" si="4"/>
        <v>5.3292059843026509</v>
      </c>
    </row>
    <row r="66" spans="1:11" ht="15">
      <c r="A66" s="420">
        <v>63</v>
      </c>
      <c r="B66" s="415">
        <f t="shared" si="4"/>
        <v>5.3318533464368167</v>
      </c>
      <c r="C66" s="415">
        <f t="shared" si="4"/>
        <v>5.3345030364232127</v>
      </c>
      <c r="D66" s="415">
        <f t="shared" si="4"/>
        <v>5.3371550769952769</v>
      </c>
      <c r="E66" s="415">
        <f t="shared" si="4"/>
        <v>5.3398094910131668</v>
      </c>
      <c r="F66" s="415">
        <f t="shared" si="4"/>
        <v>5.3424663014653904</v>
      </c>
      <c r="G66" s="415">
        <f t="shared" si="4"/>
        <v>5.3451255314704724</v>
      </c>
      <c r="H66" s="415">
        <f t="shared" si="4"/>
        <v>5.3477872042786272</v>
      </c>
      <c r="I66" s="415">
        <f t="shared" si="4"/>
        <v>5.3504513432734617</v>
      </c>
      <c r="J66" s="415">
        <f t="shared" si="4"/>
        <v>5.3531179719736892</v>
      </c>
      <c r="K66" s="415">
        <f t="shared" si="4"/>
        <v>5.3557871140348752</v>
      </c>
    </row>
    <row r="67" spans="1:11" ht="15">
      <c r="A67" s="420">
        <v>64</v>
      </c>
      <c r="B67" s="415">
        <f t="shared" si="4"/>
        <v>5.3584587932511942</v>
      </c>
      <c r="C67" s="415">
        <f t="shared" si="4"/>
        <v>5.3611330335572118</v>
      </c>
      <c r="D67" s="415">
        <f t="shared" si="4"/>
        <v>5.3638098590296961</v>
      </c>
      <c r="E67" s="415">
        <f t="shared" si="4"/>
        <v>5.3664892938894333</v>
      </c>
      <c r="F67" s="415">
        <f t="shared" si="4"/>
        <v>5.3691713625030895</v>
      </c>
      <c r="G67" s="415">
        <f t="shared" si="4"/>
        <v>5.3718560893850746</v>
      </c>
      <c r="H67" s="415">
        <f t="shared" si="4"/>
        <v>5.3745434991994427</v>
      </c>
      <c r="I67" s="415">
        <f t="shared" si="4"/>
        <v>5.3772336167618118</v>
      </c>
      <c r="J67" s="415">
        <f t="shared" si="4"/>
        <v>5.3799264670413072</v>
      </c>
      <c r="K67" s="415">
        <f t="shared" si="4"/>
        <v>5.3826220751625344</v>
      </c>
    </row>
    <row r="68" spans="1:11" ht="15">
      <c r="A68" s="420">
        <v>65</v>
      </c>
      <c r="B68" s="415">
        <f t="shared" si="4"/>
        <v>5.3853204664075678</v>
      </c>
      <c r="C68" s="415">
        <f t="shared" si="4"/>
        <v>5.388021666217977</v>
      </c>
      <c r="D68" s="415">
        <f t="shared" si="4"/>
        <v>5.39072570019687</v>
      </c>
      <c r="E68" s="415">
        <f t="shared" si="4"/>
        <v>5.3934325941109664</v>
      </c>
      <c r="F68" s="415">
        <f t="shared" si="4"/>
        <v>5.3961423738926984</v>
      </c>
      <c r="G68" s="415">
        <f t="shared" si="4"/>
        <v>5.3988550656423371</v>
      </c>
      <c r="H68" s="415">
        <f t="shared" si="4"/>
        <v>5.4015706956301486</v>
      </c>
      <c r="I68" s="415">
        <f t="shared" si="4"/>
        <v>5.4042892902985793</v>
      </c>
      <c r="J68" s="415">
        <f t="shared" si="4"/>
        <v>5.4070108762644651</v>
      </c>
      <c r="K68" s="415">
        <f t="shared" si="4"/>
        <v>5.4097354803212809</v>
      </c>
    </row>
    <row r="69" spans="1:11" ht="15">
      <c r="A69" s="420">
        <v>66</v>
      </c>
      <c r="B69" s="415">
        <f t="shared" si="4"/>
        <v>5.412463129441405</v>
      </c>
      <c r="C69" s="415">
        <f t="shared" si="4"/>
        <v>5.4151938507784267</v>
      </c>
      <c r="D69" s="415">
        <f t="shared" si="4"/>
        <v>5.4179276716694824</v>
      </c>
      <c r="E69" s="415">
        <f t="shared" si="4"/>
        <v>5.4206646196376154</v>
      </c>
      <c r="F69" s="415">
        <f t="shared" si="4"/>
        <v>5.4234047223941833</v>
      </c>
      <c r="G69" s="415">
        <f t="shared" si="4"/>
        <v>5.4261480078412783</v>
      </c>
      <c r="H69" s="415">
        <f t="shared" si="4"/>
        <v>5.4288945040742016</v>
      </c>
      <c r="I69" s="415">
        <f t="shared" si="4"/>
        <v>5.4316442393839566</v>
      </c>
      <c r="J69" s="415">
        <f t="shared" si="4"/>
        <v>5.4343972422597808</v>
      </c>
      <c r="K69" s="415">
        <f t="shared" si="4"/>
        <v>5.4371535413917229</v>
      </c>
    </row>
    <row r="70" spans="1:11" ht="15">
      <c r="A70" s="420">
        <v>67</v>
      </c>
      <c r="B70" s="415">
        <f t="shared" si="4"/>
        <v>5.439913165673234</v>
      </c>
      <c r="C70" s="415">
        <f t="shared" si="4"/>
        <v>5.442676144203821</v>
      </c>
      <c r="D70" s="415">
        <f t="shared" si="4"/>
        <v>5.4454425062917196</v>
      </c>
      <c r="E70" s="415">
        <f t="shared" si="4"/>
        <v>5.448212281456609</v>
      </c>
      <c r="F70" s="415">
        <f t="shared" si="4"/>
        <v>5.4509854994323712</v>
      </c>
      <c r="G70" s="415">
        <f t="shared" si="4"/>
        <v>5.4537621901698801</v>
      </c>
      <c r="H70" s="415">
        <f t="shared" si="4"/>
        <v>5.4565423838398406</v>
      </c>
      <c r="I70" s="415">
        <f t="shared" si="4"/>
        <v>5.4593261108356632</v>
      </c>
      <c r="J70" s="415">
        <f t="shared" si="4"/>
        <v>5.4621134017763771</v>
      </c>
      <c r="K70" s="415">
        <f t="shared" si="4"/>
        <v>5.4649042875095946</v>
      </c>
    </row>
    <row r="71" spans="1:11" ht="15">
      <c r="A71" s="420">
        <v>68</v>
      </c>
      <c r="B71" s="415">
        <f t="shared" si="4"/>
        <v>5.4676987991145083</v>
      </c>
      <c r="C71" s="415">
        <f t="shared" si="4"/>
        <v>5.4704969679049409</v>
      </c>
      <c r="D71" s="415">
        <f t="shared" si="4"/>
        <v>5.4732988254324368</v>
      </c>
      <c r="E71" s="415">
        <f t="shared" si="4"/>
        <v>5.4761044034893951</v>
      </c>
      <c r="F71" s="415">
        <f t="shared" si="4"/>
        <v>5.4789137341122558</v>
      </c>
      <c r="G71" s="415">
        <f t="shared" si="4"/>
        <v>5.4817268495847307</v>
      </c>
      <c r="H71" s="415">
        <f t="shared" si="4"/>
        <v>5.4845437824410794</v>
      </c>
      <c r="I71" s="415">
        <f t="shared" si="4"/>
        <v>5.4873645654694405</v>
      </c>
      <c r="J71" s="415">
        <f t="shared" si="4"/>
        <v>5.4901892317152097</v>
      </c>
      <c r="K71" s="415">
        <f t="shared" si="4"/>
        <v>5.4930178144844648</v>
      </c>
    </row>
    <row r="72" spans="1:11" ht="15">
      <c r="A72" s="420">
        <v>69</v>
      </c>
      <c r="B72" s="415">
        <f t="shared" si="4"/>
        <v>5.4958503473474529</v>
      </c>
      <c r="C72" s="415">
        <f t="shared" si="4"/>
        <v>5.4986868641421216</v>
      </c>
      <c r="D72" s="415">
        <f t="shared" si="4"/>
        <v>5.501527398977708</v>
      </c>
      <c r="E72" s="415">
        <f t="shared" si="4"/>
        <v>5.5043719862383815</v>
      </c>
      <c r="F72" s="415">
        <f t="shared" si="4"/>
        <v>5.5072206605869463</v>
      </c>
      <c r="G72" s="415">
        <f t="shared" si="4"/>
        <v>5.5100734569685947</v>
      </c>
      <c r="H72" s="415">
        <f t="shared" si="4"/>
        <v>5.5129304106147279</v>
      </c>
      <c r="I72" s="415">
        <f t="shared" si="4"/>
        <v>5.5157915570468274</v>
      </c>
      <c r="J72" s="415">
        <f t="shared" si="4"/>
        <v>5.5186569320803907</v>
      </c>
      <c r="K72" s="415">
        <f t="shared" si="4"/>
        <v>5.5215265718289324</v>
      </c>
    </row>
    <row r="73" spans="1:11" ht="15">
      <c r="A73" s="420">
        <v>70</v>
      </c>
      <c r="B73" s="415">
        <f t="shared" si="4"/>
        <v>5.5244005127080404</v>
      </c>
      <c r="C73" s="415">
        <f t="shared" si="4"/>
        <v>5.5272787914395085</v>
      </c>
      <c r="D73" s="415">
        <f t="shared" si="4"/>
        <v>5.5301614450555192</v>
      </c>
      <c r="E73" s="415">
        <f t="shared" si="4"/>
        <v>5.5330485109029093</v>
      </c>
      <c r="F73" s="415">
        <f t="shared" si="4"/>
        <v>5.5359400266474905</v>
      </c>
      <c r="G73" s="415">
        <f t="shared" si="4"/>
        <v>5.5388360302784498</v>
      </c>
      <c r="H73" s="415">
        <f t="shared" si="4"/>
        <v>5.5417365601128168</v>
      </c>
      <c r="I73" s="415">
        <f t="shared" si="4"/>
        <v>5.5446416547999995</v>
      </c>
      <c r="J73" s="415">
        <f t="shared" si="4"/>
        <v>5.5475513533264014</v>
      </c>
      <c r="K73" s="415">
        <f t="shared" si="4"/>
        <v>5.5504656950201134</v>
      </c>
    </row>
    <row r="74" spans="1:11" ht="15">
      <c r="A74" s="411">
        <v>71</v>
      </c>
      <c r="B74" s="412">
        <f t="shared" si="4"/>
        <v>5.5533847195556731</v>
      </c>
      <c r="C74" s="412">
        <f t="shared" si="4"/>
        <v>5.5563084669589182</v>
      </c>
      <c r="D74" s="412">
        <f t="shared" si="4"/>
        <v>5.5592369776119073</v>
      </c>
      <c r="E74" s="412">
        <f t="shared" si="4"/>
        <v>5.5621702922579264</v>
      </c>
      <c r="F74" s="412">
        <f t="shared" si="4"/>
        <v>5.5651084520065837</v>
      </c>
      <c r="G74" s="412">
        <f t="shared" si="4"/>
        <v>5.5680514983389831</v>
      </c>
      <c r="H74" s="412">
        <f t="shared" si="4"/>
        <v>5.5709994731129875</v>
      </c>
      <c r="I74" s="412">
        <f t="shared" si="4"/>
        <v>5.5739524185685738</v>
      </c>
      <c r="J74" s="412">
        <f t="shared" si="4"/>
        <v>5.5769103773332711</v>
      </c>
      <c r="K74" s="413">
        <f t="shared" si="4"/>
        <v>5.5798733924277046</v>
      </c>
    </row>
    <row r="75" spans="1:11" ht="15">
      <c r="A75" s="414">
        <v>72</v>
      </c>
      <c r="B75" s="415">
        <f t="shared" si="4"/>
        <v>5.5828415072712163</v>
      </c>
      <c r="C75" s="415">
        <f t="shared" si="4"/>
        <v>5.5858147656875987</v>
      </c>
      <c r="D75" s="415">
        <f t="shared" si="4"/>
        <v>5.5887932119109198</v>
      </c>
      <c r="E75" s="415">
        <f t="shared" si="4"/>
        <v>5.5917768905914462</v>
      </c>
      <c r="F75" s="415">
        <f t="shared" si="4"/>
        <v>5.5947658468016783</v>
      </c>
      <c r="G75" s="415">
        <f t="shared" si="4"/>
        <v>5.5977601260424787</v>
      </c>
      <c r="H75" s="415">
        <f t="shared" si="4"/>
        <v>5.6007597742493189</v>
      </c>
      <c r="I75" s="415">
        <f t="shared" si="4"/>
        <v>5.6037648377986296</v>
      </c>
      <c r="J75" s="415">
        <f t="shared" si="4"/>
        <v>5.6067753635142648</v>
      </c>
      <c r="K75" s="416">
        <f t="shared" si="4"/>
        <v>5.6097913986740799</v>
      </c>
    </row>
    <row r="76" spans="1:11" ht="15">
      <c r="A76" s="414">
        <v>73</v>
      </c>
      <c r="B76" s="415">
        <f t="shared" si="4"/>
        <v>5.6128129910166269</v>
      </c>
      <c r="C76" s="415">
        <f t="shared" si="4"/>
        <v>5.6158401887479723</v>
      </c>
      <c r="D76" s="415">
        <f t="shared" si="4"/>
        <v>5.6188730405486282</v>
      </c>
      <c r="E76" s="415">
        <f t="shared" si="4"/>
        <v>5.6219115955806238</v>
      </c>
      <c r="F76" s="415">
        <f t="shared" si="4"/>
        <v>5.6249559034946879</v>
      </c>
      <c r="G76" s="415">
        <f t="shared" si="4"/>
        <v>5.6280060144375703</v>
      </c>
      <c r="H76" s="415">
        <f t="shared" si="4"/>
        <v>5.6310619790594991</v>
      </c>
      <c r="I76" s="415">
        <f t="shared" si="4"/>
        <v>5.63412384852177</v>
      </c>
      <c r="J76" s="415">
        <f t="shared" si="4"/>
        <v>5.637191674504475</v>
      </c>
      <c r="K76" s="416">
        <f t="shared" si="4"/>
        <v>5.640265509214375</v>
      </c>
    </row>
    <row r="77" spans="1:11" ht="15">
      <c r="A77" s="414">
        <v>74</v>
      </c>
      <c r="B77" s="415">
        <f t="shared" si="4"/>
        <v>5.6433454053929166</v>
      </c>
      <c r="C77" s="415">
        <f t="shared" si="4"/>
        <v>5.6464314163244076</v>
      </c>
      <c r="D77" s="415">
        <f t="shared" si="4"/>
        <v>5.6495235958443253</v>
      </c>
      <c r="E77" s="415">
        <f t="shared" si="4"/>
        <v>5.6526219983478008</v>
      </c>
      <c r="F77" s="415">
        <f t="shared" si="4"/>
        <v>5.6557266787982536</v>
      </c>
      <c r="G77" s="415">
        <f t="shared" si="4"/>
        <v>5.6588376927361876</v>
      </c>
      <c r="H77" s="415">
        <f t="shared" si="4"/>
        <v>5.6619550962881622</v>
      </c>
      <c r="I77" s="415">
        <f t="shared" si="4"/>
        <v>5.6650789461759237</v>
      </c>
      <c r="J77" s="415">
        <f t="shared" si="4"/>
        <v>5.6682092997257234</v>
      </c>
      <c r="K77" s="416">
        <f t="shared" si="4"/>
        <v>5.671346214877806</v>
      </c>
    </row>
    <row r="78" spans="1:11" ht="15">
      <c r="A78" s="414">
        <v>75</v>
      </c>
      <c r="B78" s="142">
        <f t="shared" si="4"/>
        <v>5.6744897501960816</v>
      </c>
      <c r="C78" s="415">
        <f t="shared" ref="C78:K88" si="5">_xlfn.NORM.S.INV(($A78+C$2)/100)+5</f>
        <v>5.6776399648779954</v>
      </c>
      <c r="D78" s="415">
        <f t="shared" si="5"/>
        <v>5.6807969187645746</v>
      </c>
      <c r="E78" s="415">
        <f t="shared" si="5"/>
        <v>5.6839606723506826</v>
      </c>
      <c r="F78" s="415">
        <f t="shared" si="5"/>
        <v>5.68713128679547</v>
      </c>
      <c r="G78" s="415">
        <f t="shared" si="5"/>
        <v>5.6903088239330337</v>
      </c>
      <c r="H78" s="415">
        <f t="shared" si="5"/>
        <v>5.6934933462832893</v>
      </c>
      <c r="I78" s="415">
        <f t="shared" si="5"/>
        <v>5.6966849170630507</v>
      </c>
      <c r="J78" s="415">
        <f t="shared" si="5"/>
        <v>5.6998836001973414</v>
      </c>
      <c r="K78" s="416">
        <f t="shared" si="5"/>
        <v>5.7030894603309283</v>
      </c>
    </row>
    <row r="79" spans="1:11" ht="15">
      <c r="A79" s="414">
        <v>76</v>
      </c>
      <c r="B79" s="415">
        <f t="shared" ref="B79:K102" si="6">_xlfn.NORM.S.INV(($A79+B$2)/100)+5</f>
        <v>5.7063025628400874</v>
      </c>
      <c r="C79" s="415">
        <f t="shared" si="5"/>
        <v>5.7095229738446083</v>
      </c>
      <c r="D79" s="415">
        <f t="shared" si="5"/>
        <v>5.7127507602200431</v>
      </c>
      <c r="E79" s="415">
        <f t="shared" si="5"/>
        <v>5.7159859896102052</v>
      </c>
      <c r="F79" s="415">
        <f t="shared" si="5"/>
        <v>5.7192287304399239</v>
      </c>
      <c r="G79" s="415">
        <f t="shared" si="5"/>
        <v>5.7224790519280626</v>
      </c>
      <c r="H79" s="415">
        <f t="shared" si="5"/>
        <v>5.7257370241008045</v>
      </c>
      <c r="I79" s="415">
        <f t="shared" si="5"/>
        <v>5.7290027178052183</v>
      </c>
      <c r="J79" s="415">
        <f t="shared" si="5"/>
        <v>5.7322762047230995</v>
      </c>
      <c r="K79" s="416">
        <f t="shared" si="5"/>
        <v>5.7355575573851105</v>
      </c>
    </row>
    <row r="80" spans="1:11" ht="15">
      <c r="A80" s="414">
        <v>77</v>
      </c>
      <c r="B80" s="415">
        <f t="shared" si="6"/>
        <v>5.7388468491852143</v>
      </c>
      <c r="C80" s="415">
        <f t="shared" si="5"/>
        <v>5.742144154395409</v>
      </c>
      <c r="D80" s="415">
        <f t="shared" si="5"/>
        <v>5.7454495481807895</v>
      </c>
      <c r="E80" s="415">
        <f t="shared" si="5"/>
        <v>5.7487631066149083</v>
      </c>
      <c r="F80" s="415">
        <f t="shared" si="5"/>
        <v>5.7520849066954911</v>
      </c>
      <c r="G80" s="415">
        <f t="shared" si="5"/>
        <v>5.7554150263604686</v>
      </c>
      <c r="H80" s="415">
        <f t="shared" si="5"/>
        <v>5.75875354450437</v>
      </c>
      <c r="I80" s="415">
        <f t="shared" si="5"/>
        <v>5.7621005409950667</v>
      </c>
      <c r="J80" s="415">
        <f t="shared" si="5"/>
        <v>5.7654560966908779</v>
      </c>
      <c r="K80" s="416">
        <f t="shared" si="5"/>
        <v>5.7688202934580621</v>
      </c>
    </row>
    <row r="81" spans="1:11" ht="15">
      <c r="A81" s="414">
        <v>78</v>
      </c>
      <c r="B81" s="415">
        <f t="shared" si="6"/>
        <v>5.7721932141886851</v>
      </c>
      <c r="C81" s="415">
        <f t="shared" si="5"/>
        <v>5.7755749428188849</v>
      </c>
      <c r="D81" s="415">
        <f t="shared" si="5"/>
        <v>5.7789655643475459</v>
      </c>
      <c r="E81" s="415">
        <f t="shared" si="5"/>
        <v>5.7823651648553875</v>
      </c>
      <c r="F81" s="415">
        <f t="shared" si="5"/>
        <v>5.7857738315244838</v>
      </c>
      <c r="G81" s="415">
        <f t="shared" si="5"/>
        <v>5.7891916526582214</v>
      </c>
      <c r="H81" s="415">
        <f t="shared" si="5"/>
        <v>5.7926187177017114</v>
      </c>
      <c r="I81" s="415">
        <f t="shared" si="5"/>
        <v>5.7960551172626626</v>
      </c>
      <c r="J81" s="415">
        <f t="shared" si="5"/>
        <v>5.7995009431327356</v>
      </c>
      <c r="K81" s="416">
        <f t="shared" si="5"/>
        <v>5.8029562883093933</v>
      </c>
    </row>
    <row r="82" spans="1:11" ht="15">
      <c r="A82" s="414">
        <v>79</v>
      </c>
      <c r="B82" s="415">
        <f t="shared" si="6"/>
        <v>5.8064212470182408</v>
      </c>
      <c r="C82" s="415">
        <f t="shared" si="5"/>
        <v>5.8098959147358977</v>
      </c>
      <c r="D82" s="415">
        <f t="shared" si="5"/>
        <v>5.8133803882134041</v>
      </c>
      <c r="E82" s="415">
        <f t="shared" si="5"/>
        <v>5.8168747655001631</v>
      </c>
      <c r="F82" s="415">
        <f t="shared" si="5"/>
        <v>5.8203791459684613</v>
      </c>
      <c r="G82" s="415">
        <f t="shared" si="5"/>
        <v>5.8238936303385573</v>
      </c>
      <c r="H82" s="415">
        <f t="shared" si="5"/>
        <v>5.8274183207043819</v>
      </c>
      <c r="I82" s="415">
        <f t="shared" si="5"/>
        <v>5.8309533205598383</v>
      </c>
      <c r="J82" s="415">
        <f t="shared" si="5"/>
        <v>5.8344987348257398</v>
      </c>
      <c r="K82" s="416">
        <f t="shared" si="5"/>
        <v>5.8380546698774065</v>
      </c>
    </row>
    <row r="83" spans="1:11" ht="15">
      <c r="A83" s="417">
        <v>80</v>
      </c>
      <c r="B83" s="418">
        <f t="shared" si="6"/>
        <v>5.8416212335729147</v>
      </c>
      <c r="C83" s="418">
        <f t="shared" si="5"/>
        <v>5.8451985352820497</v>
      </c>
      <c r="D83" s="418">
        <f t="shared" si="5"/>
        <v>5.8487866859159672</v>
      </c>
      <c r="E83" s="418">
        <f t="shared" si="5"/>
        <v>5.8523857979575755</v>
      </c>
      <c r="F83" s="418">
        <f t="shared" si="5"/>
        <v>5.8559959854926813</v>
      </c>
      <c r="G83" s="418">
        <f t="shared" si="5"/>
        <v>5.8596173642419114</v>
      </c>
      <c r="H83" s="418">
        <f t="shared" si="5"/>
        <v>5.8632500515934192</v>
      </c>
      <c r="I83" s="418">
        <f t="shared" si="5"/>
        <v>5.8668941666364374</v>
      </c>
      <c r="J83" s="418">
        <f t="shared" si="5"/>
        <v>5.8705498301956549</v>
      </c>
      <c r="K83" s="419">
        <f t="shared" si="5"/>
        <v>5.8742171648664838</v>
      </c>
    </row>
    <row r="84" spans="1:11" ht="15">
      <c r="A84" s="420">
        <v>81</v>
      </c>
      <c r="B84" s="415">
        <f t="shared" si="6"/>
        <v>5.8778962950512286</v>
      </c>
      <c r="C84" s="415">
        <f t="shared" si="5"/>
        <v>5.8815873469961764</v>
      </c>
      <c r="D84" s="415">
        <f t="shared" si="5"/>
        <v>5.8852904488296423</v>
      </c>
      <c r="E84" s="415">
        <f t="shared" si="5"/>
        <v>5.8890057306010251</v>
      </c>
      <c r="F84" s="415">
        <f t="shared" si="5"/>
        <v>5.8927333243208553</v>
      </c>
      <c r="G84" s="415">
        <f t="shared" si="5"/>
        <v>5.896473364001916</v>
      </c>
      <c r="H84" s="415">
        <f t="shared" si="5"/>
        <v>5.9002259857014341</v>
      </c>
      <c r="I84" s="415">
        <f t="shared" si="5"/>
        <v>5.9039913275644027</v>
      </c>
      <c r="J84" s="415">
        <f t="shared" si="5"/>
        <v>5.9077695298680553</v>
      </c>
      <c r="K84" s="415">
        <f t="shared" si="5"/>
        <v>5.9115607350675425</v>
      </c>
    </row>
    <row r="85" spans="1:11" ht="15">
      <c r="A85" s="420">
        <v>82</v>
      </c>
      <c r="B85" s="415">
        <f t="shared" si="6"/>
        <v>5.9153650878428126</v>
      </c>
      <c r="C85" s="415">
        <f t="shared" si="5"/>
        <v>5.9191827351468191</v>
      </c>
      <c r="D85" s="415">
        <f t="shared" si="5"/>
        <v>5.9230138262549792</v>
      </c>
      <c r="E85" s="415">
        <f t="shared" si="5"/>
        <v>5.9268585128160423</v>
      </c>
      <c r="F85" s="415">
        <f t="shared" si="5"/>
        <v>5.9307169489043394</v>
      </c>
      <c r="G85" s="415">
        <f t="shared" si="5"/>
        <v>5.9345892910734799</v>
      </c>
      <c r="H85" s="415">
        <f t="shared" si="5"/>
        <v>5.9384756984115672</v>
      </c>
      <c r="I85" s="415">
        <f t="shared" si="5"/>
        <v>5.9423763325979504</v>
      </c>
      <c r="J85" s="415">
        <f t="shared" si="5"/>
        <v>5.9462913579615755</v>
      </c>
      <c r="K85" s="415">
        <f t="shared" si="5"/>
        <v>5.9502209415410166</v>
      </c>
    </row>
    <row r="86" spans="1:11" ht="15">
      <c r="A86" s="420">
        <v>83</v>
      </c>
      <c r="B86" s="415">
        <f t="shared" si="6"/>
        <v>5.9541652531461953</v>
      </c>
      <c r="C86" s="415">
        <f t="shared" si="5"/>
        <v>5.9581244654219008</v>
      </c>
      <c r="D86" s="415">
        <f t="shared" si="5"/>
        <v>5.9620987539131436</v>
      </c>
      <c r="E86" s="415">
        <f t="shared" si="5"/>
        <v>5.966088297132373</v>
      </c>
      <c r="F86" s="415">
        <f t="shared" si="5"/>
        <v>5.9700932766287371</v>
      </c>
      <c r="G86" s="415">
        <f t="shared" si="5"/>
        <v>5.9741138770593096</v>
      </c>
      <c r="H86" s="415">
        <f t="shared" si="5"/>
        <v>5.9781502862624709</v>
      </c>
      <c r="I86" s="415">
        <f t="shared" si="5"/>
        <v>5.9822026953334699</v>
      </c>
      <c r="J86" s="415">
        <f t="shared" si="5"/>
        <v>5.9862712987022375</v>
      </c>
      <c r="K86" s="415">
        <f t="shared" si="5"/>
        <v>5.9903562942135746</v>
      </c>
    </row>
    <row r="87" spans="1:11" ht="15">
      <c r="A87" s="420">
        <v>84</v>
      </c>
      <c r="B87" s="415">
        <f t="shared" si="6"/>
        <v>5.9944578832097495</v>
      </c>
      <c r="C87" s="415">
        <f t="shared" si="5"/>
        <v>5.9985762706156578</v>
      </c>
      <c r="D87" s="415">
        <f t="shared" si="5"/>
        <v>6.0027116650265508</v>
      </c>
      <c r="E87" s="415">
        <f t="shared" si="5"/>
        <v>6.0068642787985222</v>
      </c>
      <c r="F87" s="415">
        <f t="shared" si="5"/>
        <v>6.011034328141819</v>
      </c>
      <c r="G87" s="415">
        <f t="shared" si="5"/>
        <v>6.0152220332170305</v>
      </c>
      <c r="H87" s="415">
        <f t="shared" si="5"/>
        <v>6.0194276182343689</v>
      </c>
      <c r="I87" s="415">
        <f t="shared" si="5"/>
        <v>6.023651311556085</v>
      </c>
      <c r="J87" s="415">
        <f t="shared" si="5"/>
        <v>6.0278933458021395</v>
      </c>
      <c r="K87" s="415">
        <f t="shared" si="5"/>
        <v>6.0321539579593058</v>
      </c>
    </row>
    <row r="88" spans="1:11" ht="15">
      <c r="A88" s="420">
        <v>85</v>
      </c>
      <c r="B88" s="415">
        <f t="shared" si="6"/>
        <v>6.0364333894937898</v>
      </c>
      <c r="C88" s="415">
        <f t="shared" si="5"/>
        <v>6.040731886467543</v>
      </c>
      <c r="D88" s="415">
        <f t="shared" si="5"/>
        <v>6.0450496996583869</v>
      </c>
      <c r="E88" s="415">
        <f t="shared" si="5"/>
        <v>6.0493870846841071</v>
      </c>
      <c r="F88" s="415">
        <f t="shared" si="5"/>
        <v>6.0537443021306672</v>
      </c>
      <c r="G88" s="415">
        <f t="shared" si="5"/>
        <v>6.058121617684777</v>
      </c>
      <c r="H88" s="415">
        <f t="shared" si="5"/>
        <v>6.062519302270867</v>
      </c>
      <c r="I88" s="415">
        <f t="shared" si="5"/>
        <v>6.0669376321927651</v>
      </c>
      <c r="J88" s="415">
        <f t="shared" si="5"/>
        <v>6.0713768892802129</v>
      </c>
      <c r="K88" s="415">
        <f t="shared" si="5"/>
        <v>6.0758373610404321</v>
      </c>
    </row>
    <row r="89" spans="1:11" ht="15">
      <c r="A89" s="420">
        <v>86</v>
      </c>
      <c r="B89" s="415">
        <f t="shared" si="6"/>
        <v>6.0803193408149561</v>
      </c>
      <c r="C89" s="415">
        <f t="shared" si="6"/>
        <v>6.0848231279419567</v>
      </c>
      <c r="D89" s="415">
        <f t="shared" si="6"/>
        <v>6.0893490279242775</v>
      </c>
      <c r="E89" s="415">
        <f t="shared" si="6"/>
        <v>6.0938973526034372</v>
      </c>
      <c r="F89" s="415">
        <f t="shared" si="6"/>
        <v>6.0984684203398629</v>
      </c>
      <c r="G89" s="415">
        <f t="shared" si="6"/>
        <v>6.1030625561995979</v>
      </c>
      <c r="H89" s="415">
        <f t="shared" si="6"/>
        <v>6.1076800921478007</v>
      </c>
      <c r="I89" s="415">
        <f t="shared" si="6"/>
        <v>6.1123213672493115</v>
      </c>
      <c r="J89" s="415">
        <f t="shared" si="6"/>
        <v>6.1169867278766104</v>
      </c>
      <c r="K89" s="415">
        <f t="shared" si="6"/>
        <v>6.121676527925489</v>
      </c>
    </row>
    <row r="90" spans="1:11" ht="15">
      <c r="A90" s="420">
        <v>87</v>
      </c>
      <c r="B90" s="415">
        <f t="shared" si="6"/>
        <v>6.1263911290388009</v>
      </c>
      <c r="C90" s="415">
        <f t="shared" si="6"/>
        <v>6.1311309008386337</v>
      </c>
      <c r="D90" s="415">
        <f t="shared" si="6"/>
        <v>6.1358962211673118</v>
      </c>
      <c r="E90" s="415">
        <f t="shared" si="6"/>
        <v>6.1406874763376216</v>
      </c>
      <c r="F90" s="415">
        <f t="shared" si="6"/>
        <v>6.1455050613926971</v>
      </c>
      <c r="G90" s="415">
        <f t="shared" si="6"/>
        <v>6.1503493803760083</v>
      </c>
      <c r="H90" s="415">
        <f t="shared" si="6"/>
        <v>6.1552208466119511</v>
      </c>
      <c r="I90" s="415">
        <f t="shared" si="6"/>
        <v>6.1601198829975203</v>
      </c>
      <c r="J90" s="415">
        <f t="shared" si="6"/>
        <v>6.1650469223056028</v>
      </c>
      <c r="K90" s="415">
        <f t="shared" si="6"/>
        <v>6.1700024075004789</v>
      </c>
    </row>
    <row r="91" spans="1:11" ht="15">
      <c r="A91" s="420">
        <v>88</v>
      </c>
      <c r="B91" s="415">
        <f t="shared" si="6"/>
        <v>6.1749867920660906</v>
      </c>
      <c r="C91" s="415">
        <f t="shared" si="6"/>
        <v>6.1800005403477289</v>
      </c>
      <c r="D91" s="415">
        <f t="shared" si="6"/>
        <v>6.1850441279078101</v>
      </c>
      <c r="E91" s="415">
        <f t="shared" si="6"/>
        <v>6.1901180418964232</v>
      </c>
      <c r="F91" s="415">
        <f t="shared" si="6"/>
        <v>6.1952227814374279</v>
      </c>
      <c r="G91" s="415">
        <f t="shared" si="6"/>
        <v>6.2003588580308602</v>
      </c>
      <c r="H91" s="415">
        <f t="shared" si="6"/>
        <v>6.205526795972518</v>
      </c>
      <c r="I91" s="415">
        <f t="shared" si="6"/>
        <v>6.2107271327915985</v>
      </c>
      <c r="J91" s="415">
        <f t="shared" si="6"/>
        <v>6.2159604197073186</v>
      </c>
      <c r="K91" s="415">
        <f t="shared" si="6"/>
        <v>6.2212272221055693</v>
      </c>
    </row>
    <row r="92" spans="1:11" ht="15">
      <c r="A92" s="420">
        <v>89</v>
      </c>
      <c r="B92" s="415">
        <f t="shared" si="6"/>
        <v>6.22652812003661</v>
      </c>
      <c r="C92" s="415">
        <f t="shared" si="6"/>
        <v>6.2318637087349833</v>
      </c>
      <c r="D92" s="415">
        <f t="shared" si="6"/>
        <v>6.2372345991628277</v>
      </c>
      <c r="E92" s="415">
        <f t="shared" si="6"/>
        <v>6.2426414185778816</v>
      </c>
      <c r="F92" s="415">
        <f t="shared" si="6"/>
        <v>6.2480848111275478</v>
      </c>
      <c r="G92" s="415">
        <f t="shared" si="6"/>
        <v>6.2535654384704511</v>
      </c>
      <c r="H92" s="415">
        <f t="shared" si="6"/>
        <v>6.2590839804270715</v>
      </c>
      <c r="I92" s="415">
        <f t="shared" si="6"/>
        <v>6.2646411356610798</v>
      </c>
      <c r="J92" s="415">
        <f t="shared" si="6"/>
        <v>6.2702376223931484</v>
      </c>
      <c r="K92" s="415">
        <f t="shared" si="6"/>
        <v>6.2758741791491301</v>
      </c>
    </row>
    <row r="93" spans="1:11" ht="15">
      <c r="A93" s="420">
        <v>90</v>
      </c>
      <c r="B93" s="415">
        <f t="shared" si="6"/>
        <v>6.2815515655446008</v>
      </c>
      <c r="C93" s="415">
        <f t="shared" si="6"/>
        <v>6.2872705631079402</v>
      </c>
      <c r="D93" s="415">
        <f t="shared" si="6"/>
        <v>6.2930319761442428</v>
      </c>
      <c r="E93" s="415">
        <f t="shared" si="6"/>
        <v>6.298836632642506</v>
      </c>
      <c r="F93" s="415">
        <f t="shared" si="6"/>
        <v>6.3046853852287903</v>
      </c>
      <c r="G93" s="415">
        <f t="shared" si="6"/>
        <v>6.3105791121681305</v>
      </c>
      <c r="H93" s="415">
        <f t="shared" si="6"/>
        <v>6.3165187184182603</v>
      </c>
      <c r="I93" s="415">
        <f t="shared" si="6"/>
        <v>6.3225051367384362</v>
      </c>
      <c r="J93" s="415">
        <f t="shared" si="6"/>
        <v>6.3285393288568104</v>
      </c>
      <c r="K93" s="415">
        <f t="shared" si="6"/>
        <v>6.3346222867001938</v>
      </c>
    </row>
    <row r="94" spans="1:11" ht="15">
      <c r="A94" s="411">
        <v>91</v>
      </c>
      <c r="B94" s="412">
        <f t="shared" si="6"/>
        <v>6.3407550336902165</v>
      </c>
      <c r="C94" s="412">
        <f t="shared" si="6"/>
        <v>6.3469386261102798</v>
      </c>
      <c r="D94" s="412">
        <f t="shared" si="6"/>
        <v>6.3531741545480021</v>
      </c>
      <c r="E94" s="412">
        <f t="shared" si="6"/>
        <v>6.3594627454182575</v>
      </c>
      <c r="F94" s="412">
        <f t="shared" si="6"/>
        <v>6.3658055625722731</v>
      </c>
      <c r="G94" s="412">
        <f t="shared" si="6"/>
        <v>6.3722038089987256</v>
      </c>
      <c r="H94" s="412">
        <f t="shared" si="6"/>
        <v>6.3786587286232761</v>
      </c>
      <c r="I94" s="412">
        <f t="shared" si="6"/>
        <v>6.3851716082134367</v>
      </c>
      <c r="J94" s="412">
        <f t="shared" si="6"/>
        <v>6.3917437793963252</v>
      </c>
      <c r="K94" s="413">
        <f t="shared" si="6"/>
        <v>6.3983766207974977</v>
      </c>
    </row>
    <row r="95" spans="1:11" ht="15">
      <c r="A95" s="414">
        <v>92</v>
      </c>
      <c r="B95" s="415">
        <f t="shared" si="6"/>
        <v>6.4050715603096329</v>
      </c>
      <c r="C95" s="415">
        <f t="shared" si="6"/>
        <v>6.4118300775008077</v>
      </c>
      <c r="D95" s="415">
        <f t="shared" si="6"/>
        <v>6.418653706172738</v>
      </c>
      <c r="E95" s="415">
        <f t="shared" si="6"/>
        <v>6.4255440370804511</v>
      </c>
      <c r="F95" s="415">
        <f t="shared" si="6"/>
        <v>6.4325027208258101</v>
      </c>
      <c r="G95" s="415">
        <f t="shared" si="6"/>
        <v>6.4395314709384568</v>
      </c>
      <c r="H95" s="415">
        <f t="shared" si="6"/>
        <v>6.4466320671589781</v>
      </c>
      <c r="I95" s="415">
        <f t="shared" si="6"/>
        <v>6.4538063589405752</v>
      </c>
      <c r="J95" s="415">
        <f t="shared" si="6"/>
        <v>6.4610562691869067</v>
      </c>
      <c r="K95" s="416">
        <f t="shared" si="6"/>
        <v>6.4683837982456609</v>
      </c>
    </row>
    <row r="96" spans="1:11" ht="15">
      <c r="A96" s="414">
        <v>93</v>
      </c>
      <c r="B96" s="415">
        <f t="shared" si="6"/>
        <v>6.4757910281791711</v>
      </c>
      <c r="C96" s="415">
        <f t="shared" si="6"/>
        <v>6.48328012733562</v>
      </c>
      <c r="D96" s="415">
        <f t="shared" si="6"/>
        <v>6.490853355246661</v>
      </c>
      <c r="E96" s="415">
        <f t="shared" si="6"/>
        <v>6.4985130678799745</v>
      </c>
      <c r="F96" s="415">
        <f t="shared" si="6"/>
        <v>6.5062617232782447</v>
      </c>
      <c r="G96" s="415">
        <f t="shared" si="6"/>
        <v>6.5141018876192849</v>
      </c>
      <c r="H96" s="415">
        <f t="shared" si="6"/>
        <v>6.5220362417358562</v>
      </c>
      <c r="I96" s="415">
        <f t="shared" si="6"/>
        <v>6.5300675881378289</v>
      </c>
      <c r="J96" s="415">
        <f t="shared" si="6"/>
        <v>6.5381988585840638</v>
      </c>
      <c r="K96" s="416">
        <f t="shared" si="6"/>
        <v>6.5464331222567482</v>
      </c>
    </row>
    <row r="97" spans="1:11" ht="15">
      <c r="A97" s="414">
        <v>94</v>
      </c>
      <c r="B97" s="415">
        <f t="shared" si="6"/>
        <v>6.5547735945968526</v>
      </c>
      <c r="C97" s="415">
        <f t="shared" si="6"/>
        <v>6.5632236468662759</v>
      </c>
      <c r="D97" s="415">
        <f t="shared" si="6"/>
        <v>6.5717868165098601</v>
      </c>
      <c r="E97" s="415">
        <f t="shared" si="6"/>
        <v>6.5804668183993611</v>
      </c>
      <c r="F97" s="415">
        <f t="shared" si="6"/>
        <v>6.5892675570513921</v>
      </c>
      <c r="G97" s="415">
        <f t="shared" si="6"/>
        <v>6.5981931399228166</v>
      </c>
      <c r="H97" s="415">
        <f t="shared" si="6"/>
        <v>6.6072478919002178</v>
      </c>
      <c r="I97" s="415">
        <f t="shared" si="6"/>
        <v>6.6164363711150216</v>
      </c>
      <c r="J97" s="415">
        <f t="shared" si="6"/>
        <v>6.6257633862332339</v>
      </c>
      <c r="K97" s="416">
        <f t="shared" si="6"/>
        <v>6.6352340153886509</v>
      </c>
    </row>
    <row r="98" spans="1:11" ht="15">
      <c r="A98" s="414">
        <v>95</v>
      </c>
      <c r="B98" s="415">
        <f t="shared" si="6"/>
        <v>6.6448536269514715</v>
      </c>
      <c r="C98" s="415">
        <f t="shared" si="6"/>
        <v>6.654627902351077</v>
      </c>
      <c r="D98" s="415">
        <f t="shared" si="6"/>
        <v>6.6645628612027226</v>
      </c>
      <c r="E98" s="415">
        <f t="shared" si="6"/>
        <v>6.6746648890243243</v>
      </c>
      <c r="F98" s="415">
        <f t="shared" si="6"/>
        <v>6.6849407678719146</v>
      </c>
      <c r="G98" s="415">
        <f t="shared" si="6"/>
        <v>6.695397710272136</v>
      </c>
      <c r="H98" s="415">
        <f t="shared" si="6"/>
        <v>6.706043396888961</v>
      </c>
      <c r="I98" s="415">
        <f t="shared" si="6"/>
        <v>6.7168860184310413</v>
      </c>
      <c r="J98" s="415">
        <f t="shared" si="6"/>
        <v>6.7279343223884176</v>
      </c>
      <c r="K98" s="416">
        <f t="shared" si="6"/>
        <v>6.7391976652852525</v>
      </c>
    </row>
    <row r="99" spans="1:11" ht="15">
      <c r="A99" s="414">
        <v>96</v>
      </c>
      <c r="B99" s="415">
        <f t="shared" si="6"/>
        <v>6.7506860712521695</v>
      </c>
      <c r="C99" s="415">
        <f t="shared" si="6"/>
        <v>6.762410297862389</v>
      </c>
      <c r="D99" s="415">
        <f t="shared" si="6"/>
        <v>6.7743819103449585</v>
      </c>
      <c r="E99" s="415">
        <f t="shared" si="6"/>
        <v>6.7866133654934693</v>
      </c>
      <c r="F99" s="415">
        <f t="shared" si="6"/>
        <v>6.7991181068379678</v>
      </c>
      <c r="G99" s="415">
        <f t="shared" si="6"/>
        <v>6.8119106729525969</v>
      </c>
      <c r="H99" s="415">
        <f t="shared" si="6"/>
        <v>6.8250068211464026</v>
      </c>
      <c r="I99" s="415">
        <f t="shared" si="6"/>
        <v>6.8384236692477778</v>
      </c>
      <c r="J99" s="415">
        <f t="shared" si="6"/>
        <v>6.8521798587690466</v>
      </c>
      <c r="K99" s="416">
        <f t="shared" si="6"/>
        <v>6.8662957434581084</v>
      </c>
    </row>
    <row r="100" spans="1:11" ht="15">
      <c r="A100" s="414">
        <v>97</v>
      </c>
      <c r="B100" s="415">
        <f t="shared" si="6"/>
        <v>6.8807936081512509</v>
      </c>
      <c r="C100" s="415">
        <f t="shared" si="6"/>
        <v>6.8956979239918379</v>
      </c>
      <c r="D100" s="415">
        <f t="shared" si="6"/>
        <v>6.9110356475491184</v>
      </c>
      <c r="E100" s="415">
        <f t="shared" si="6"/>
        <v>6.9268365732639099</v>
      </c>
      <c r="F100" s="415">
        <f t="shared" si="6"/>
        <v>6.9431337511050684</v>
      </c>
      <c r="G100" s="415">
        <f t="shared" si="6"/>
        <v>6.9599639845400532</v>
      </c>
      <c r="H100" s="415">
        <f t="shared" si="6"/>
        <v>6.9773684281819461</v>
      </c>
      <c r="I100" s="415">
        <f t="shared" si="6"/>
        <v>6.9953933101678238</v>
      </c>
      <c r="J100" s="415">
        <f t="shared" si="6"/>
        <v>7.0140908120181384</v>
      </c>
      <c r="K100" s="416">
        <f t="shared" si="6"/>
        <v>7.0335201492530528</v>
      </c>
    </row>
    <row r="101" spans="1:11" ht="15">
      <c r="A101" s="414">
        <v>98</v>
      </c>
      <c r="B101" s="415">
        <f t="shared" si="6"/>
        <v>7.0537489106318221</v>
      </c>
      <c r="C101" s="415">
        <f t="shared" si="6"/>
        <v>7.074854734393309</v>
      </c>
      <c r="D101" s="415">
        <f t="shared" si="6"/>
        <v>7.0969274291643414</v>
      </c>
      <c r="E101" s="415">
        <f t="shared" si="6"/>
        <v>7.1200716897421508</v>
      </c>
      <c r="F101" s="415">
        <f t="shared" si="6"/>
        <v>7.1444106209118434</v>
      </c>
      <c r="G101" s="415">
        <f t="shared" si="6"/>
        <v>7.1700903775845601</v>
      </c>
      <c r="H101" s="415">
        <f t="shared" si="6"/>
        <v>7.1972863766410509</v>
      </c>
      <c r="I101" s="415">
        <f t="shared" si="6"/>
        <v>7.2262117693171737</v>
      </c>
      <c r="J101" s="415">
        <f t="shared" si="6"/>
        <v>7.257129244486225</v>
      </c>
      <c r="K101" s="416">
        <f t="shared" si="6"/>
        <v>7.290367877855271</v>
      </c>
    </row>
    <row r="102" spans="1:11" ht="15">
      <c r="A102" s="417">
        <v>99</v>
      </c>
      <c r="B102" s="418">
        <f t="shared" si="6"/>
        <v>7.3263478740408408</v>
      </c>
      <c r="C102" s="418">
        <f t="shared" si="6"/>
        <v>7.365618126864292</v>
      </c>
      <c r="D102" s="418">
        <f t="shared" si="6"/>
        <v>7.4089155458154607</v>
      </c>
      <c r="E102" s="418">
        <f t="shared" si="6"/>
        <v>7.4572633902054362</v>
      </c>
      <c r="F102" s="418">
        <f t="shared" si="6"/>
        <v>7.5121443279304678</v>
      </c>
      <c r="G102" s="418">
        <f t="shared" si="6"/>
        <v>7.5758293035489004</v>
      </c>
      <c r="H102" s="418">
        <f t="shared" si="6"/>
        <v>7.6520698079021958</v>
      </c>
      <c r="I102" s="418">
        <f t="shared" si="6"/>
        <v>7.7477813854449913</v>
      </c>
      <c r="J102" s="418">
        <f t="shared" si="6"/>
        <v>7.8781617390954821</v>
      </c>
      <c r="K102" s="419">
        <f t="shared" si="6"/>
        <v>8.0902323061678469</v>
      </c>
    </row>
  </sheetData>
  <pageMargins left="0.25" right="0.25" top="0.75" bottom="0.75" header="0.3" footer="0.3"/>
  <pageSetup scale="5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00000"/>
    <pageSetUpPr fitToPage="1"/>
  </sheetPr>
  <dimension ref="A1:L52"/>
  <sheetViews>
    <sheetView topLeftCell="B1" zoomScale="75" zoomScaleNormal="75" workbookViewId="0">
      <selection activeCell="H20" sqref="H20"/>
    </sheetView>
  </sheetViews>
  <sheetFormatPr defaultRowHeight="15"/>
  <cols>
    <col min="1" max="1" width="25.28515625" style="147" customWidth="1"/>
    <col min="2" max="2" width="31.7109375" style="150" customWidth="1"/>
    <col min="3" max="3" width="14.85546875" style="149" bestFit="1" customWidth="1"/>
    <col min="4" max="4" width="9.28515625" style="149" bestFit="1" customWidth="1"/>
    <col min="5" max="5" width="10.28515625" style="149" customWidth="1"/>
    <col min="6" max="6" width="11.140625" style="149" bestFit="1" customWidth="1"/>
    <col min="7" max="7" width="8.5703125" style="149" bestFit="1" customWidth="1"/>
    <col min="8" max="8" width="27.42578125" style="149" bestFit="1" customWidth="1"/>
    <col min="9" max="9" width="19" style="149" bestFit="1" customWidth="1"/>
    <col min="10" max="10" width="29.7109375" style="149" customWidth="1"/>
    <col min="11" max="11" width="21.5703125" style="149" bestFit="1" customWidth="1"/>
    <col min="12" max="12" width="24.5703125" style="147" customWidth="1"/>
    <col min="13" max="13" width="16" style="149" bestFit="1" customWidth="1"/>
    <col min="14" max="16384" width="9.140625" style="149"/>
  </cols>
  <sheetData>
    <row r="1" spans="1:12" ht="16.5" thickBot="1">
      <c r="B1" s="148"/>
      <c r="C1" s="214" t="str">
        <f>Probit!I3</f>
        <v>لگاریتم غلظت (دز)</v>
      </c>
      <c r="D1" s="215" t="str">
        <f>Probit!J3</f>
        <v>پروبیت</v>
      </c>
      <c r="E1" s="225" t="s">
        <v>130</v>
      </c>
      <c r="F1" s="216" t="s">
        <v>194</v>
      </c>
      <c r="G1" s="217" t="s">
        <v>198</v>
      </c>
      <c r="H1" s="149" t="s">
        <v>324</v>
      </c>
      <c r="L1" s="149"/>
    </row>
    <row r="2" spans="1:12" ht="20.25" thickBot="1">
      <c r="B2" s="148"/>
      <c r="C2" s="204">
        <f>Probit!I4</f>
        <v>0</v>
      </c>
      <c r="D2" s="205">
        <f>Probit!J4</f>
        <v>2.6736521259591592</v>
      </c>
      <c r="E2" s="226">
        <f>$G$15*C$2:C$12+$G$14</f>
        <v>2.1164114666128211</v>
      </c>
      <c r="F2" s="211">
        <f>E2-I$12</f>
        <v>-2.5385598843354145</v>
      </c>
      <c r="G2" s="218">
        <f>D2-E2</f>
        <v>0.55724065934633815</v>
      </c>
      <c r="H2" s="192" t="s">
        <v>323</v>
      </c>
      <c r="I2" s="233" t="s">
        <v>196</v>
      </c>
      <c r="L2" s="149"/>
    </row>
    <row r="3" spans="1:12" ht="20.25" thickBot="1">
      <c r="B3" s="150" t="s">
        <v>162</v>
      </c>
      <c r="C3" s="206">
        <f>Probit!I5</f>
        <v>0.69897000433601886</v>
      </c>
      <c r="D3" s="207">
        <f>Probit!J5</f>
        <v>3.3093783704151023</v>
      </c>
      <c r="E3" s="226">
        <f>$G$15*C$2:C$12+$G$14</f>
        <v>3.7080577349378476</v>
      </c>
      <c r="F3" s="211">
        <f>E3-I$12</f>
        <v>-0.94691361601038793</v>
      </c>
      <c r="G3" s="218">
        <f>D3-E3</f>
        <v>-0.39867936452274533</v>
      </c>
      <c r="H3" s="192" t="s">
        <v>325</v>
      </c>
      <c r="I3" s="234" t="s">
        <v>195</v>
      </c>
      <c r="L3" s="149"/>
    </row>
    <row r="4" spans="1:12" ht="20.25" thickBot="1">
      <c r="A4" s="210" t="s">
        <v>163</v>
      </c>
      <c r="B4" s="152">
        <v>0.05</v>
      </c>
      <c r="C4" s="206">
        <f>Probit!I6</f>
        <v>1.1760912590556813</v>
      </c>
      <c r="D4" s="207">
        <f>Probit!J6</f>
        <v>4.1238571507531585</v>
      </c>
      <c r="E4" s="226">
        <f>$G$15*C$2:C$12+$G$14</f>
        <v>4.7945253371270127</v>
      </c>
      <c r="F4" s="211">
        <f>E4-I$12</f>
        <v>0.13955398617877712</v>
      </c>
      <c r="G4" s="218">
        <f>D4-E4</f>
        <v>-0.67066818637385417</v>
      </c>
      <c r="I4" s="235">
        <f>I14-D14^2/D13</f>
        <v>14.562719106283708</v>
      </c>
      <c r="J4" s="149" t="s">
        <v>312</v>
      </c>
      <c r="L4" s="149"/>
    </row>
    <row r="5" spans="1:12" ht="20.25" thickBot="1">
      <c r="B5" s="153"/>
      <c r="C5" s="206">
        <f>Probit!I7</f>
        <v>1.6989700043360187</v>
      </c>
      <c r="D5" s="207">
        <f>Probit!J7</f>
        <v>5.8416212335729147</v>
      </c>
      <c r="E5" s="226">
        <f>$G$15*C$2:C$12+$G$14</f>
        <v>5.985188739775456</v>
      </c>
      <c r="F5" s="211">
        <f>E5-I$12</f>
        <v>1.3302173888272204</v>
      </c>
      <c r="G5" s="218">
        <f>D5-E5</f>
        <v>-0.14356750620254122</v>
      </c>
      <c r="I5" s="151"/>
      <c r="L5" s="149"/>
    </row>
    <row r="6" spans="1:12" ht="20.25" thickBot="1">
      <c r="B6" s="153"/>
      <c r="C6" s="206">
        <f>Probit!I8</f>
        <v>2</v>
      </c>
      <c r="D6" s="207">
        <f>Probit!J8</f>
        <v>7.3263478740408408</v>
      </c>
      <c r="E6" s="226">
        <f>$G$15*C$2:C$12+$G$14</f>
        <v>6.6706734762880391</v>
      </c>
      <c r="F6" s="211">
        <f>E6-I$12</f>
        <v>2.0157021253398035</v>
      </c>
      <c r="G6" s="218">
        <f>D6-E6</f>
        <v>0.65567439775280167</v>
      </c>
      <c r="I6" s="233" t="s">
        <v>196</v>
      </c>
      <c r="L6" s="149"/>
    </row>
    <row r="7" spans="1:12" ht="20.25" thickBot="1">
      <c r="B7" s="154" t="s">
        <v>202</v>
      </c>
      <c r="C7" s="206"/>
      <c r="D7" s="207"/>
      <c r="E7" s="226"/>
      <c r="F7" s="211"/>
      <c r="G7" s="218"/>
      <c r="I7" s="234" t="s">
        <v>199</v>
      </c>
      <c r="L7" s="149"/>
    </row>
    <row r="8" spans="1:12" ht="15.75" thickBot="1">
      <c r="B8" s="154" t="s">
        <v>201</v>
      </c>
      <c r="C8" s="208"/>
      <c r="D8" s="208"/>
      <c r="E8" s="226"/>
      <c r="F8" s="211"/>
      <c r="G8" s="218"/>
      <c r="I8" s="236">
        <f>SUMSQ(G2:G12)</f>
        <v>1.3697787490447124</v>
      </c>
      <c r="J8" s="149" t="s">
        <v>316</v>
      </c>
      <c r="L8" s="149"/>
    </row>
    <row r="9" spans="1:12" ht="15.75" thickBot="1">
      <c r="B9" s="155" t="s">
        <v>164</v>
      </c>
      <c r="C9" s="208"/>
      <c r="D9" s="208"/>
      <c r="E9" s="226"/>
      <c r="F9" s="211"/>
      <c r="G9" s="218"/>
      <c r="I9" s="192"/>
      <c r="L9" s="149"/>
    </row>
    <row r="10" spans="1:12">
      <c r="B10" s="155"/>
      <c r="C10" s="208"/>
      <c r="D10" s="208"/>
      <c r="E10" s="226"/>
      <c r="F10" s="211"/>
      <c r="G10" s="218"/>
      <c r="I10" s="228">
        <f>SUM(D13)</f>
        <v>5</v>
      </c>
      <c r="J10" s="160" t="s">
        <v>167</v>
      </c>
      <c r="K10" s="149" t="s">
        <v>320</v>
      </c>
      <c r="L10" s="149"/>
    </row>
    <row r="11" spans="1:12">
      <c r="B11" s="148"/>
      <c r="C11" s="208"/>
      <c r="D11" s="208"/>
      <c r="E11" s="226"/>
      <c r="F11" s="211"/>
      <c r="G11" s="218"/>
      <c r="H11" s="192"/>
      <c r="I11" s="229">
        <f>SUMSQ(F2:F11)</f>
        <v>13.192940357238998</v>
      </c>
      <c r="J11" s="161" t="s">
        <v>193</v>
      </c>
      <c r="K11" s="149" t="s">
        <v>310</v>
      </c>
      <c r="L11" s="149"/>
    </row>
    <row r="12" spans="1:12" ht="15.75" thickBot="1">
      <c r="B12" s="156"/>
      <c r="C12" s="209"/>
      <c r="D12" s="209"/>
      <c r="E12" s="227"/>
      <c r="F12" s="219"/>
      <c r="G12" s="220"/>
      <c r="H12" s="192"/>
      <c r="I12" s="230">
        <f>AVERAGE(D2:D12)</f>
        <v>4.6549713509482356</v>
      </c>
      <c r="J12" s="161" t="s">
        <v>187</v>
      </c>
      <c r="K12" s="149" t="s">
        <v>319</v>
      </c>
      <c r="L12" s="149"/>
    </row>
    <row r="13" spans="1:12" ht="16.5" thickBot="1">
      <c r="A13" s="157" t="s">
        <v>165</v>
      </c>
      <c r="B13" s="150" t="s">
        <v>166</v>
      </c>
      <c r="C13" s="158">
        <f>COUNT(C2:C12)</f>
        <v>5</v>
      </c>
      <c r="D13" s="159">
        <f>COUNT(D2:D12)</f>
        <v>5</v>
      </c>
      <c r="E13" s="193"/>
      <c r="H13" s="193"/>
      <c r="I13" s="229">
        <f>SUMSQ(C2:C12)</f>
        <v>8.7582487922222043</v>
      </c>
      <c r="J13" s="161" t="s">
        <v>191</v>
      </c>
      <c r="K13" s="149" t="s">
        <v>318</v>
      </c>
    </row>
    <row r="14" spans="1:12" ht="18.75" thickBot="1">
      <c r="A14" s="157" t="s">
        <v>168</v>
      </c>
      <c r="B14" s="150" t="s">
        <v>169</v>
      </c>
      <c r="C14" s="198">
        <f>SUM(C2:C12)</f>
        <v>5.5740312677277188</v>
      </c>
      <c r="D14" s="198">
        <f>SUM(D2:D12)</f>
        <v>23.274856754741176</v>
      </c>
      <c r="E14" s="193"/>
      <c r="F14" s="221" t="s">
        <v>113</v>
      </c>
      <c r="G14" s="222">
        <f>INTERCEPT(D2:D12,C2:C12)</f>
        <v>2.1164114666128211</v>
      </c>
      <c r="H14" s="193" t="s">
        <v>313</v>
      </c>
      <c r="I14" s="229">
        <f>SUMSQ(D2:D12)</f>
        <v>122.90651049702791</v>
      </c>
      <c r="J14" s="161" t="s">
        <v>190</v>
      </c>
      <c r="K14" s="149" t="s">
        <v>317</v>
      </c>
    </row>
    <row r="15" spans="1:12" ht="16.5" thickBot="1">
      <c r="A15" s="157" t="s">
        <v>170</v>
      </c>
      <c r="B15" s="150" t="s">
        <v>171</v>
      </c>
      <c r="C15" s="162"/>
      <c r="D15" s="163">
        <f>IF(D13=0, $B$12, AVERAGE(D2:D12))</f>
        <v>4.6549713509482356</v>
      </c>
      <c r="E15" s="194"/>
      <c r="F15" s="223" t="s">
        <v>110</v>
      </c>
      <c r="G15" s="224">
        <f>SLOPE(D2:D12,C2:C12)</f>
        <v>2.2771310048376088</v>
      </c>
      <c r="H15" s="194" t="s">
        <v>314</v>
      </c>
      <c r="I15" s="231"/>
      <c r="J15" s="161" t="s">
        <v>172</v>
      </c>
    </row>
    <row r="16" spans="1:12" ht="21.75" thickBot="1">
      <c r="A16" s="157"/>
      <c r="C16" s="162"/>
      <c r="D16" s="163"/>
      <c r="E16" s="194"/>
      <c r="F16" s="212" t="s">
        <v>200</v>
      </c>
      <c r="G16" s="213">
        <f>D20/D22</f>
        <v>0.90593935520917512</v>
      </c>
      <c r="H16" s="194" t="s">
        <v>315</v>
      </c>
      <c r="I16" s="232">
        <f>MAX(K2:K12)</f>
        <v>0</v>
      </c>
      <c r="J16" s="169" t="s">
        <v>174</v>
      </c>
    </row>
    <row r="17" spans="1:12" ht="17.25" thickTop="1" thickBot="1">
      <c r="A17" s="157"/>
      <c r="C17" s="164"/>
      <c r="D17" s="164"/>
      <c r="E17" s="195"/>
      <c r="F17" s="195"/>
      <c r="G17" s="195"/>
      <c r="H17" s="195"/>
      <c r="I17" s="174"/>
      <c r="J17" s="175"/>
    </row>
    <row r="18" spans="1:12" ht="16.5" thickTop="1" thickBot="1">
      <c r="B18" s="165"/>
      <c r="C18" s="166"/>
      <c r="D18" s="166"/>
      <c r="E18" s="166"/>
      <c r="F18" s="166"/>
      <c r="G18" s="166"/>
      <c r="H18" s="166"/>
      <c r="I18" s="166"/>
      <c r="J18" s="167"/>
    </row>
    <row r="19" spans="1:12" ht="16.5" thickTop="1" thickBot="1">
      <c r="B19" s="168" t="s">
        <v>173</v>
      </c>
      <c r="C19" s="537" t="s">
        <v>133</v>
      </c>
      <c r="D19" s="538"/>
      <c r="E19" s="537" t="s">
        <v>134</v>
      </c>
      <c r="F19" s="538"/>
      <c r="G19" s="537" t="s">
        <v>135</v>
      </c>
      <c r="H19" s="538"/>
      <c r="I19" s="527" t="s">
        <v>136</v>
      </c>
      <c r="J19" s="528"/>
    </row>
    <row r="20" spans="1:12" ht="48">
      <c r="A20" s="147" t="s">
        <v>310</v>
      </c>
      <c r="B20" s="170" t="s">
        <v>192</v>
      </c>
      <c r="C20" s="196" t="s">
        <v>188</v>
      </c>
      <c r="D20" s="199">
        <f>SUMSQ(F2:F11)</f>
        <v>13.192940357238998</v>
      </c>
      <c r="E20" s="171" t="s">
        <v>175</v>
      </c>
      <c r="F20" s="172">
        <v>1</v>
      </c>
      <c r="G20" s="173" t="s">
        <v>176</v>
      </c>
      <c r="H20" s="201">
        <f>D20/F20</f>
        <v>13.192940357238998</v>
      </c>
      <c r="I20" s="529" t="s">
        <v>177</v>
      </c>
      <c r="J20" s="531">
        <f>H20/H21</f>
        <v>28.894316764163133</v>
      </c>
      <c r="K20" s="149" t="s">
        <v>326</v>
      </c>
    </row>
    <row r="21" spans="1:12" ht="48">
      <c r="A21" s="147" t="s">
        <v>311</v>
      </c>
      <c r="B21" s="170" t="s">
        <v>178</v>
      </c>
      <c r="C21" s="197" t="s">
        <v>189</v>
      </c>
      <c r="D21" s="200">
        <f>I4-D20</f>
        <v>1.3697787490447109</v>
      </c>
      <c r="E21" s="176" t="s">
        <v>179</v>
      </c>
      <c r="F21" s="177">
        <f>D13-2</f>
        <v>3</v>
      </c>
      <c r="G21" s="178" t="s">
        <v>180</v>
      </c>
      <c r="H21" s="202">
        <f>D21/F21</f>
        <v>0.45659291634823695</v>
      </c>
      <c r="I21" s="530"/>
      <c r="J21" s="532"/>
    </row>
    <row r="22" spans="1:12" ht="24.75" thickBot="1">
      <c r="A22" s="147" t="s">
        <v>312</v>
      </c>
      <c r="B22" s="179" t="s">
        <v>181</v>
      </c>
      <c r="C22" s="180" t="s">
        <v>197</v>
      </c>
      <c r="D22" s="192">
        <f>I14-D14^2/D13</f>
        <v>14.562719106283708</v>
      </c>
      <c r="E22" s="181" t="s">
        <v>182</v>
      </c>
      <c r="F22" s="182">
        <f>D13-1</f>
        <v>4</v>
      </c>
      <c r="G22" s="533"/>
      <c r="H22" s="534"/>
      <c r="I22" s="183" t="s">
        <v>183</v>
      </c>
      <c r="J22" s="203">
        <f>_xlfn.F.INV.RT(B4,F20,F21)</f>
        <v>10.127964486013932</v>
      </c>
      <c r="K22" s="149" t="s">
        <v>321</v>
      </c>
    </row>
    <row r="23" spans="1:12" ht="24.75" thickTop="1" thickBot="1">
      <c r="A23" s="535" t="str">
        <f>IF(J20&lt;J22,B7, B8)</f>
        <v>نتیجه گیری: دو متغییر با هم رابطه خطی دارند.</v>
      </c>
      <c r="B23" s="536"/>
      <c r="C23" s="536"/>
      <c r="D23" s="536"/>
      <c r="E23" s="536"/>
      <c r="F23" s="536"/>
      <c r="G23" s="184">
        <f>B4</f>
        <v>0.05</v>
      </c>
      <c r="H23" s="185" t="s">
        <v>184</v>
      </c>
      <c r="I23" s="186" t="s">
        <v>185</v>
      </c>
      <c r="J23" s="187">
        <f>_xlfn.F.DIST.RT(J20,F20,F21)</f>
        <v>1.2607397711309533E-2</v>
      </c>
      <c r="K23" s="149" t="s">
        <v>322</v>
      </c>
    </row>
    <row r="24" spans="1:12" ht="21.75" thickTop="1">
      <c r="A24" s="189"/>
      <c r="B24" s="189"/>
      <c r="C24" s="189"/>
      <c r="D24" s="189"/>
      <c r="E24" s="189"/>
      <c r="F24" s="189"/>
      <c r="J24" s="188" t="s">
        <v>186</v>
      </c>
      <c r="L24" s="188"/>
    </row>
    <row r="25" spans="1:12" ht="12.75">
      <c r="A25" s="149"/>
      <c r="B25" s="149"/>
    </row>
    <row r="26" spans="1:12">
      <c r="A26" s="190"/>
      <c r="B26" s="190"/>
      <c r="C26" s="190"/>
      <c r="D26" s="191"/>
    </row>
    <row r="27" spans="1:12">
      <c r="A27" s="190"/>
      <c r="B27" s="190"/>
      <c r="C27" s="190"/>
      <c r="D27" s="191"/>
    </row>
    <row r="28" spans="1:12">
      <c r="A28" s="190"/>
      <c r="B28" s="190"/>
      <c r="C28" s="190"/>
      <c r="D28" s="191"/>
    </row>
    <row r="29" spans="1:12">
      <c r="A29" s="190"/>
      <c r="B29" s="190"/>
      <c r="C29" s="190"/>
      <c r="D29" s="191"/>
    </row>
    <row r="30" spans="1:12">
      <c r="C30" s="190"/>
      <c r="D30" s="191"/>
    </row>
    <row r="31" spans="1:12">
      <c r="C31" s="190"/>
      <c r="D31" s="191"/>
    </row>
    <row r="32" spans="1:12">
      <c r="C32" s="190"/>
      <c r="D32" s="191"/>
    </row>
    <row r="33" spans="3:4">
      <c r="C33" s="190"/>
      <c r="D33" s="191"/>
    </row>
    <row r="34" spans="3:4">
      <c r="C34" s="190"/>
      <c r="D34" s="191"/>
    </row>
    <row r="35" spans="3:4">
      <c r="C35" s="190"/>
      <c r="D35" s="191"/>
    </row>
    <row r="36" spans="3:4">
      <c r="C36" s="190"/>
      <c r="D36" s="191"/>
    </row>
    <row r="37" spans="3:4">
      <c r="C37" s="190"/>
      <c r="D37" s="191"/>
    </row>
    <row r="38" spans="3:4">
      <c r="C38" s="190"/>
      <c r="D38" s="191"/>
    </row>
    <row r="39" spans="3:4">
      <c r="C39" s="190"/>
      <c r="D39" s="191"/>
    </row>
    <row r="40" spans="3:4">
      <c r="C40" s="190"/>
      <c r="D40" s="191"/>
    </row>
    <row r="41" spans="3:4">
      <c r="C41" s="190"/>
      <c r="D41" s="191"/>
    </row>
    <row r="42" spans="3:4">
      <c r="C42" s="190"/>
      <c r="D42" s="191"/>
    </row>
    <row r="43" spans="3:4">
      <c r="C43" s="190"/>
      <c r="D43" s="191"/>
    </row>
    <row r="44" spans="3:4">
      <c r="C44" s="190"/>
      <c r="D44" s="191"/>
    </row>
    <row r="45" spans="3:4">
      <c r="C45" s="190"/>
      <c r="D45" s="191"/>
    </row>
    <row r="46" spans="3:4">
      <c r="C46" s="190"/>
      <c r="D46" s="191"/>
    </row>
    <row r="47" spans="3:4">
      <c r="C47" s="190"/>
      <c r="D47" s="191"/>
    </row>
    <row r="48" spans="3:4">
      <c r="C48" s="190"/>
      <c r="D48" s="191"/>
    </row>
    <row r="49" spans="3:4">
      <c r="C49" s="190"/>
      <c r="D49" s="191"/>
    </row>
    <row r="50" spans="3:4">
      <c r="C50" s="190"/>
      <c r="D50" s="191"/>
    </row>
    <row r="51" spans="3:4">
      <c r="C51" s="190"/>
      <c r="D51" s="191"/>
    </row>
    <row r="52" spans="3:4">
      <c r="C52" s="190"/>
      <c r="D52" s="191"/>
    </row>
  </sheetData>
  <mergeCells count="8">
    <mergeCell ref="I19:J19"/>
    <mergeCell ref="I20:I21"/>
    <mergeCell ref="J20:J21"/>
    <mergeCell ref="G22:H22"/>
    <mergeCell ref="A23:F23"/>
    <mergeCell ref="C19:D19"/>
    <mergeCell ref="E19:F19"/>
    <mergeCell ref="G19:H19"/>
  </mergeCells>
  <pageMargins left="0.25" right="0.25" top="0.75" bottom="0.75" header="0.3" footer="0.3"/>
  <pageSetup paperSize="9" scale="62" orientation="landscape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  <pageSetUpPr fitToPage="1"/>
  </sheetPr>
  <dimension ref="A1:N52"/>
  <sheetViews>
    <sheetView zoomScale="70" zoomScaleNormal="70" workbookViewId="0">
      <selection activeCell="F2" sqref="F2"/>
    </sheetView>
  </sheetViews>
  <sheetFormatPr defaultRowHeight="15"/>
  <cols>
    <col min="1" max="1" width="25.28515625" style="147" customWidth="1"/>
    <col min="2" max="2" width="31.7109375" style="150" customWidth="1"/>
    <col min="3" max="3" width="14.85546875" style="149" bestFit="1" customWidth="1"/>
    <col min="4" max="4" width="9.28515625" style="149" bestFit="1" customWidth="1"/>
    <col min="5" max="5" width="7.7109375" style="149" customWidth="1"/>
    <col min="6" max="6" width="7.85546875" style="149" customWidth="1"/>
    <col min="7" max="7" width="10.28515625" style="149" customWidth="1"/>
    <col min="8" max="8" width="11.140625" style="149" bestFit="1" customWidth="1"/>
    <col min="9" max="9" width="8.5703125" style="149" bestFit="1" customWidth="1"/>
    <col min="10" max="10" width="15.7109375" style="149" bestFit="1" customWidth="1"/>
    <col min="11" max="11" width="19" style="149" bestFit="1" customWidth="1"/>
    <col min="12" max="12" width="19.140625" style="149" customWidth="1"/>
    <col min="13" max="13" width="11.140625" style="149" customWidth="1"/>
    <col min="14" max="14" width="24.5703125" style="147" customWidth="1"/>
    <col min="15" max="15" width="16" style="149" bestFit="1" customWidth="1"/>
    <col min="16" max="16384" width="9.140625" style="149"/>
  </cols>
  <sheetData>
    <row r="1" spans="1:14" ht="40.5" thickTop="1" thickBot="1">
      <c r="B1" s="148"/>
      <c r="C1" s="251" t="s">
        <v>205</v>
      </c>
      <c r="D1" s="252" t="s">
        <v>206</v>
      </c>
      <c r="E1" s="253" t="s">
        <v>207</v>
      </c>
      <c r="F1" s="253"/>
      <c r="G1" s="225" t="s">
        <v>130</v>
      </c>
      <c r="H1" s="216" t="s">
        <v>194</v>
      </c>
      <c r="I1" s="217" t="s">
        <v>198</v>
      </c>
      <c r="N1" s="149"/>
    </row>
    <row r="2" spans="1:14" ht="22.5" thickTop="1" thickBot="1">
      <c r="B2" s="148"/>
      <c r="C2" s="243">
        <v>100</v>
      </c>
      <c r="D2" s="244">
        <v>96</v>
      </c>
      <c r="E2" s="254">
        <f>C2*D2</f>
        <v>9600</v>
      </c>
      <c r="F2" s="265">
        <f>AVERAGE($D$2:$D$6)</f>
        <v>81</v>
      </c>
      <c r="G2" s="226">
        <f>$I$15*C$2:C$12+$I$14</f>
        <v>96.746783088235304</v>
      </c>
      <c r="H2" s="211">
        <f>G2-K$12</f>
        <v>15.746783088235304</v>
      </c>
      <c r="I2" s="218">
        <f>D2-G2</f>
        <v>-0.74678308823530415</v>
      </c>
      <c r="J2" s="192"/>
      <c r="K2" s="233" t="s">
        <v>196</v>
      </c>
      <c r="N2" s="149"/>
    </row>
    <row r="3" spans="1:14" ht="21.75" thickBot="1">
      <c r="B3" s="150" t="s">
        <v>162</v>
      </c>
      <c r="C3" s="245">
        <v>88</v>
      </c>
      <c r="D3" s="246">
        <v>90</v>
      </c>
      <c r="E3" s="254">
        <f>C3*D3</f>
        <v>7920</v>
      </c>
      <c r="F3" s="265">
        <f>AVERAGE($D$2:$D$6)</f>
        <v>81</v>
      </c>
      <c r="G3" s="226">
        <f>$I$15*C$2:C$12+$I$14</f>
        <v>84.4765625</v>
      </c>
      <c r="H3" s="211">
        <f>G3-K$12</f>
        <v>3.4765625</v>
      </c>
      <c r="I3" s="218">
        <f>D3-G3</f>
        <v>5.5234375</v>
      </c>
      <c r="J3" s="192"/>
      <c r="K3" s="234" t="s">
        <v>195</v>
      </c>
      <c r="N3" s="149"/>
    </row>
    <row r="4" spans="1:14" ht="21.75" thickBot="1">
      <c r="A4" s="210" t="s">
        <v>163</v>
      </c>
      <c r="B4" s="152">
        <v>0.05</v>
      </c>
      <c r="C4" s="247">
        <v>85</v>
      </c>
      <c r="D4" s="248">
        <v>76</v>
      </c>
      <c r="E4" s="254">
        <f>C4*D4</f>
        <v>6460</v>
      </c>
      <c r="F4" s="265">
        <f>AVERAGE($D$2:$D$6)</f>
        <v>81</v>
      </c>
      <c r="G4" s="226">
        <f>$I$15*C$2:C$12+$I$14</f>
        <v>81.409007352941188</v>
      </c>
      <c r="H4" s="211">
        <f>G4-K$12</f>
        <v>0.40900735294118817</v>
      </c>
      <c r="I4" s="218">
        <f>D4-G4</f>
        <v>-5.4090073529411882</v>
      </c>
      <c r="K4" s="235">
        <f>K14-D14^2/D13</f>
        <v>516</v>
      </c>
      <c r="N4" s="149"/>
    </row>
    <row r="5" spans="1:14" ht="21.75" thickBot="1">
      <c r="B5" s="153"/>
      <c r="C5" s="245">
        <v>76</v>
      </c>
      <c r="D5" s="246">
        <v>73</v>
      </c>
      <c r="E5" s="254">
        <f>C5*D5</f>
        <v>5548</v>
      </c>
      <c r="F5" s="265">
        <f>AVERAGE($D$2:$D$6)</f>
        <v>81</v>
      </c>
      <c r="G5" s="226">
        <f>$I$15*C$2:C$12+$I$14</f>
        <v>72.20634191176471</v>
      </c>
      <c r="H5" s="211">
        <f>G5-K$12</f>
        <v>-8.7936580882352899</v>
      </c>
      <c r="I5" s="218">
        <f>D5-G5</f>
        <v>0.79365808823528994</v>
      </c>
      <c r="K5" s="151"/>
      <c r="N5" s="149"/>
    </row>
    <row r="6" spans="1:14" ht="21.75" thickBot="1">
      <c r="B6" s="153"/>
      <c r="C6" s="249">
        <v>74</v>
      </c>
      <c r="D6" s="250">
        <v>70</v>
      </c>
      <c r="E6" s="254">
        <f>C6*D6</f>
        <v>5180</v>
      </c>
      <c r="F6" s="265">
        <f>AVERAGE($D$2:$D$6)</f>
        <v>81</v>
      </c>
      <c r="G6" s="226">
        <f>$I$15*C$2:C$12+$I$14</f>
        <v>70.161305147058826</v>
      </c>
      <c r="H6" s="211">
        <f>G6-K$12</f>
        <v>-10.838694852941174</v>
      </c>
      <c r="I6" s="218">
        <f>D6-G6</f>
        <v>-0.16130514705882604</v>
      </c>
      <c r="K6" s="233" t="s">
        <v>196</v>
      </c>
      <c r="L6" s="264">
        <f>SUM(E2:E6)-5*K12*K15</f>
        <v>445</v>
      </c>
      <c r="N6" s="149"/>
    </row>
    <row r="7" spans="1:14" ht="21" thickTop="1" thickBot="1">
      <c r="B7" s="154" t="s">
        <v>202</v>
      </c>
      <c r="C7" s="206"/>
      <c r="D7" s="207"/>
      <c r="E7" s="255"/>
      <c r="F7" s="255"/>
      <c r="G7" s="226"/>
      <c r="H7" s="211"/>
      <c r="I7" s="218"/>
      <c r="K7" s="234" t="s">
        <v>199</v>
      </c>
      <c r="L7" s="149">
        <f>K13-5*K15^2</f>
        <v>435.20000000000437</v>
      </c>
      <c r="N7" s="149"/>
    </row>
    <row r="8" spans="1:14" ht="15.75" thickBot="1">
      <c r="B8" s="154" t="s">
        <v>201</v>
      </c>
      <c r="C8" s="208"/>
      <c r="D8" s="208"/>
      <c r="E8" s="256"/>
      <c r="F8" s="256"/>
      <c r="G8" s="226"/>
      <c r="H8" s="211"/>
      <c r="I8" s="218"/>
      <c r="K8" s="236">
        <f>SUMSQ(I2:I12)</f>
        <v>60.979319852941309</v>
      </c>
      <c r="L8" s="149">
        <f>L6/L7</f>
        <v>1.0225183823529309</v>
      </c>
      <c r="M8" s="149">
        <f>L8^2*L7</f>
        <v>455.02068014705424</v>
      </c>
      <c r="N8" s="149"/>
    </row>
    <row r="9" spans="1:14" ht="15.75" thickBot="1">
      <c r="B9" s="155" t="s">
        <v>164</v>
      </c>
      <c r="C9" s="208"/>
      <c r="D9" s="208"/>
      <c r="E9" s="256"/>
      <c r="F9" s="256"/>
      <c r="G9" s="226"/>
      <c r="H9" s="211"/>
      <c r="I9" s="218"/>
      <c r="K9" s="192"/>
      <c r="N9" s="149"/>
    </row>
    <row r="10" spans="1:14">
      <c r="B10" s="155"/>
      <c r="C10" s="208"/>
      <c r="D10" s="208"/>
      <c r="E10" s="256"/>
      <c r="F10" s="256"/>
      <c r="G10" s="226"/>
      <c r="H10" s="211"/>
      <c r="I10" s="218"/>
      <c r="K10" s="228">
        <f>SUM(D13)</f>
        <v>5</v>
      </c>
      <c r="L10" s="160" t="s">
        <v>167</v>
      </c>
      <c r="N10" s="149"/>
    </row>
    <row r="11" spans="1:14" ht="30">
      <c r="B11" s="148"/>
      <c r="C11" s="208"/>
      <c r="D11" s="208"/>
      <c r="E11" s="256"/>
      <c r="F11" s="256"/>
      <c r="G11" s="226"/>
      <c r="H11" s="211"/>
      <c r="I11" s="218"/>
      <c r="J11" s="192"/>
      <c r="K11" s="229">
        <f>SUMSQ(H2:H11)</f>
        <v>455.02068014705901</v>
      </c>
      <c r="L11" s="161" t="s">
        <v>193</v>
      </c>
      <c r="N11" s="149"/>
    </row>
    <row r="12" spans="1:14" ht="15.75" thickBot="1">
      <c r="B12" s="156"/>
      <c r="C12" s="209"/>
      <c r="D12" s="209"/>
      <c r="E12" s="257"/>
      <c r="F12" s="257"/>
      <c r="G12" s="227"/>
      <c r="H12" s="219"/>
      <c r="I12" s="220"/>
      <c r="J12" s="192"/>
      <c r="K12" s="230">
        <f>AVERAGE(D2:D12)</f>
        <v>81</v>
      </c>
      <c r="L12" s="161" t="s">
        <v>187</v>
      </c>
      <c r="N12" s="149"/>
    </row>
    <row r="13" spans="1:14" ht="16.5" thickBot="1">
      <c r="A13" s="157" t="s">
        <v>165</v>
      </c>
      <c r="B13" s="150" t="s">
        <v>166</v>
      </c>
      <c r="C13" s="158">
        <f>COUNT(C2:C12)</f>
        <v>5</v>
      </c>
      <c r="D13" s="159">
        <f>COUNT(D2:D12)</f>
        <v>5</v>
      </c>
      <c r="E13" s="258"/>
      <c r="F13" s="258"/>
      <c r="G13" s="193"/>
      <c r="J13" s="193"/>
      <c r="K13" s="229">
        <f>SUMSQ(C2:C12)</f>
        <v>36221</v>
      </c>
      <c r="L13" s="161" t="s">
        <v>191</v>
      </c>
    </row>
    <row r="14" spans="1:14" ht="30.75" thickBot="1">
      <c r="A14" s="157" t="s">
        <v>168</v>
      </c>
      <c r="B14" s="150" t="s">
        <v>169</v>
      </c>
      <c r="C14" s="198">
        <f>SUM(C2:C12)</f>
        <v>423</v>
      </c>
      <c r="D14" s="198">
        <f>SUM(D2:D12)</f>
        <v>405</v>
      </c>
      <c r="E14" s="259"/>
      <c r="F14" s="259"/>
      <c r="G14" s="193"/>
      <c r="H14" s="221" t="s">
        <v>113</v>
      </c>
      <c r="I14" s="222">
        <f>INTERCEPT(D2:D12,C2:C12)</f>
        <v>-5.5050551470588118</v>
      </c>
      <c r="J14" s="193"/>
      <c r="K14" s="229">
        <f>SUMSQ(D2:D12)</f>
        <v>33321</v>
      </c>
      <c r="L14" s="161" t="s">
        <v>190</v>
      </c>
    </row>
    <row r="15" spans="1:14" ht="30.75" thickBot="1">
      <c r="A15" s="157" t="s">
        <v>170</v>
      </c>
      <c r="B15" s="150" t="s">
        <v>171</v>
      </c>
      <c r="C15" s="162"/>
      <c r="D15" s="163">
        <f>IF(D13=0, $B$12, AVERAGE(D2:D12))</f>
        <v>81</v>
      </c>
      <c r="E15" s="260"/>
      <c r="F15" s="260"/>
      <c r="G15" s="194"/>
      <c r="H15" s="223" t="s">
        <v>110</v>
      </c>
      <c r="I15" s="224">
        <f>SLOPE(D2:D12,C2:C12)</f>
        <v>1.0225183823529411</v>
      </c>
      <c r="J15" s="194"/>
      <c r="K15" s="231">
        <f>AVERAGE(C2:C6)</f>
        <v>84.6</v>
      </c>
      <c r="L15" s="161" t="s">
        <v>172</v>
      </c>
    </row>
    <row r="16" spans="1:14" ht="42.75" thickBot="1">
      <c r="A16" s="157"/>
      <c r="C16" s="162"/>
      <c r="D16" s="163"/>
      <c r="E16" s="260"/>
      <c r="F16" s="260"/>
      <c r="G16" s="194"/>
      <c r="H16" s="212" t="s">
        <v>200</v>
      </c>
      <c r="I16" s="213">
        <f>D20/D22</f>
        <v>0.88182302354081199</v>
      </c>
      <c r="J16" s="194"/>
      <c r="K16" s="232">
        <f>MAX(M2:M12)</f>
        <v>455.02068014705424</v>
      </c>
      <c r="L16" s="169" t="s">
        <v>174</v>
      </c>
    </row>
    <row r="17" spans="1:14" ht="17.25" thickTop="1" thickBot="1">
      <c r="A17" s="157"/>
      <c r="C17" s="164"/>
      <c r="D17" s="164"/>
      <c r="E17" s="164"/>
      <c r="F17" s="164"/>
      <c r="G17" s="195"/>
      <c r="H17" s="195"/>
      <c r="I17" s="195"/>
      <c r="J17" s="195"/>
      <c r="K17" s="174"/>
      <c r="L17" s="175"/>
    </row>
    <row r="18" spans="1:14" ht="16.5" thickTop="1" thickBot="1">
      <c r="B18" s="165"/>
      <c r="C18" s="166"/>
      <c r="D18" s="166"/>
      <c r="E18" s="166"/>
      <c r="F18" s="166"/>
      <c r="G18" s="166"/>
      <c r="H18" s="166"/>
      <c r="I18" s="166"/>
      <c r="J18" s="166"/>
      <c r="K18" s="166"/>
      <c r="L18" s="167"/>
    </row>
    <row r="19" spans="1:14" ht="16.5" thickTop="1" thickBot="1">
      <c r="B19" s="168" t="s">
        <v>173</v>
      </c>
      <c r="C19" s="537" t="s">
        <v>133</v>
      </c>
      <c r="D19" s="538"/>
      <c r="E19" s="261"/>
      <c r="F19" s="261"/>
      <c r="G19" s="537" t="s">
        <v>134</v>
      </c>
      <c r="H19" s="538"/>
      <c r="I19" s="537" t="s">
        <v>135</v>
      </c>
      <c r="J19" s="538"/>
      <c r="K19" s="527" t="s">
        <v>136</v>
      </c>
      <c r="L19" s="528"/>
    </row>
    <row r="20" spans="1:14" ht="48">
      <c r="B20" s="170" t="s">
        <v>192</v>
      </c>
      <c r="C20" s="196" t="s">
        <v>188</v>
      </c>
      <c r="D20" s="199">
        <f>SUMSQ(H2:H11)</f>
        <v>455.02068014705901</v>
      </c>
      <c r="E20" s="262"/>
      <c r="F20" s="262"/>
      <c r="G20" s="171" t="s">
        <v>175</v>
      </c>
      <c r="H20" s="172">
        <v>1</v>
      </c>
      <c r="I20" s="173" t="s">
        <v>176</v>
      </c>
      <c r="J20" s="201">
        <f>D20/H20</f>
        <v>455.02068014705901</v>
      </c>
      <c r="K20" s="529" t="s">
        <v>177</v>
      </c>
      <c r="L20" s="531">
        <f>J20/J21</f>
        <v>22.385655394864838</v>
      </c>
    </row>
    <row r="21" spans="1:14" ht="48">
      <c r="B21" s="170" t="s">
        <v>178</v>
      </c>
      <c r="C21" s="197" t="s">
        <v>189</v>
      </c>
      <c r="D21" s="200">
        <f>K4-D20</f>
        <v>60.979319852940989</v>
      </c>
      <c r="E21" s="263"/>
      <c r="F21" s="263"/>
      <c r="G21" s="176" t="s">
        <v>179</v>
      </c>
      <c r="H21" s="177">
        <f>D13-2</f>
        <v>3</v>
      </c>
      <c r="I21" s="178" t="s">
        <v>180</v>
      </c>
      <c r="J21" s="202">
        <f>D21/H21</f>
        <v>20.32643995098033</v>
      </c>
      <c r="K21" s="530"/>
      <c r="L21" s="532"/>
    </row>
    <row r="22" spans="1:14" ht="24.75" thickBot="1">
      <c r="B22" s="179" t="s">
        <v>181</v>
      </c>
      <c r="C22" s="180" t="s">
        <v>197</v>
      </c>
      <c r="D22" s="192">
        <f>K14-D14^2/D13</f>
        <v>516</v>
      </c>
      <c r="E22" s="192"/>
      <c r="F22" s="192"/>
      <c r="G22" s="181" t="s">
        <v>182</v>
      </c>
      <c r="H22" s="182">
        <f>D13-1</f>
        <v>4</v>
      </c>
      <c r="I22" s="533"/>
      <c r="J22" s="534"/>
      <c r="K22" s="183" t="s">
        <v>183</v>
      </c>
      <c r="L22" s="203">
        <f>_xlfn.F.INV.RT(B4,H20,H21)</f>
        <v>10.127964486013932</v>
      </c>
    </row>
    <row r="23" spans="1:14" ht="24.75" thickTop="1" thickBot="1">
      <c r="A23" s="535" t="str">
        <f>IF(L20&lt;L22,B7, B8)</f>
        <v>نتیجه گیری: دو متغییر با هم رابطه خطی دارند.</v>
      </c>
      <c r="B23" s="536"/>
      <c r="C23" s="536"/>
      <c r="D23" s="536"/>
      <c r="E23" s="536"/>
      <c r="F23" s="536"/>
      <c r="G23" s="536"/>
      <c r="H23" s="536"/>
      <c r="I23" s="184">
        <f>B4</f>
        <v>0.05</v>
      </c>
      <c r="J23" s="185" t="s">
        <v>184</v>
      </c>
      <c r="K23" s="186" t="s">
        <v>185</v>
      </c>
      <c r="L23" s="187">
        <f>_xlfn.F.DIST.RT(L20,H20,H21)</f>
        <v>1.7895243944701551E-2</v>
      </c>
    </row>
    <row r="24" spans="1:14" ht="32.25" thickTop="1">
      <c r="A24" s="189"/>
      <c r="B24" s="189"/>
      <c r="C24" s="189"/>
      <c r="D24" s="189"/>
      <c r="E24" s="189"/>
      <c r="F24" s="189"/>
      <c r="G24" s="189"/>
      <c r="H24" s="189"/>
      <c r="L24" s="188" t="s">
        <v>186</v>
      </c>
      <c r="N24" s="188"/>
    </row>
    <row r="25" spans="1:14" ht="12.75">
      <c r="A25" s="149"/>
      <c r="B25" s="149"/>
    </row>
    <row r="26" spans="1:14">
      <c r="A26" s="190"/>
      <c r="B26" s="190"/>
      <c r="C26" s="190"/>
      <c r="D26" s="191"/>
      <c r="E26" s="191"/>
      <c r="F26" s="191"/>
    </row>
    <row r="27" spans="1:14">
      <c r="A27" s="190"/>
      <c r="B27" s="190"/>
      <c r="C27" s="190"/>
      <c r="D27" s="191"/>
      <c r="E27" s="191"/>
      <c r="F27" s="191"/>
    </row>
    <row r="28" spans="1:14">
      <c r="A28" s="190"/>
      <c r="B28" s="190"/>
      <c r="C28" s="190"/>
      <c r="D28" s="191"/>
      <c r="E28" s="191"/>
      <c r="F28" s="191"/>
    </row>
    <row r="29" spans="1:14">
      <c r="A29" s="190"/>
      <c r="B29" s="190"/>
      <c r="C29" s="190"/>
      <c r="D29" s="191"/>
      <c r="E29" s="191"/>
      <c r="F29" s="191"/>
    </row>
    <row r="30" spans="1:14">
      <c r="C30" s="190"/>
      <c r="D30" s="191"/>
      <c r="E30" s="191"/>
      <c r="F30" s="191"/>
    </row>
    <row r="31" spans="1:14">
      <c r="C31" s="190"/>
      <c r="D31" s="191"/>
      <c r="E31" s="191"/>
      <c r="F31" s="191"/>
    </row>
    <row r="32" spans="1:14">
      <c r="C32" s="190"/>
      <c r="D32" s="191"/>
      <c r="E32" s="191"/>
      <c r="F32" s="191"/>
    </row>
    <row r="33" spans="3:6">
      <c r="C33" s="190"/>
      <c r="D33" s="191"/>
      <c r="E33" s="191"/>
      <c r="F33" s="191"/>
    </row>
    <row r="34" spans="3:6">
      <c r="C34" s="190"/>
      <c r="D34" s="191"/>
      <c r="E34" s="191"/>
      <c r="F34" s="191"/>
    </row>
    <row r="35" spans="3:6">
      <c r="C35" s="190"/>
      <c r="D35" s="191"/>
      <c r="E35" s="191"/>
      <c r="F35" s="191"/>
    </row>
    <row r="36" spans="3:6">
      <c r="C36" s="190"/>
      <c r="D36" s="191"/>
      <c r="E36" s="191"/>
      <c r="F36" s="191"/>
    </row>
    <row r="37" spans="3:6">
      <c r="C37" s="190"/>
      <c r="D37" s="191"/>
      <c r="E37" s="191"/>
      <c r="F37" s="191"/>
    </row>
    <row r="38" spans="3:6">
      <c r="C38" s="190"/>
      <c r="D38" s="191"/>
      <c r="E38" s="191"/>
      <c r="F38" s="191"/>
    </row>
    <row r="39" spans="3:6">
      <c r="C39" s="190"/>
      <c r="D39" s="191"/>
      <c r="E39" s="191"/>
      <c r="F39" s="191"/>
    </row>
    <row r="40" spans="3:6">
      <c r="C40" s="190"/>
      <c r="D40" s="191"/>
      <c r="E40" s="191"/>
      <c r="F40" s="191"/>
    </row>
    <row r="41" spans="3:6">
      <c r="C41" s="190"/>
      <c r="D41" s="191"/>
      <c r="E41" s="191"/>
      <c r="F41" s="191"/>
    </row>
    <row r="42" spans="3:6">
      <c r="C42" s="190"/>
      <c r="D42" s="191"/>
      <c r="E42" s="191"/>
      <c r="F42" s="191"/>
    </row>
    <row r="43" spans="3:6">
      <c r="C43" s="190"/>
      <c r="D43" s="191"/>
      <c r="E43" s="191"/>
      <c r="F43" s="191"/>
    </row>
    <row r="44" spans="3:6">
      <c r="C44" s="190"/>
      <c r="D44" s="191"/>
      <c r="E44" s="191"/>
      <c r="F44" s="191"/>
    </row>
    <row r="45" spans="3:6">
      <c r="C45" s="190"/>
      <c r="D45" s="191"/>
      <c r="E45" s="191"/>
      <c r="F45" s="191"/>
    </row>
    <row r="46" spans="3:6">
      <c r="C46" s="190"/>
      <c r="D46" s="191"/>
      <c r="E46" s="191"/>
      <c r="F46" s="191"/>
    </row>
    <row r="47" spans="3:6">
      <c r="C47" s="190"/>
      <c r="D47" s="191"/>
      <c r="E47" s="191"/>
      <c r="F47" s="191"/>
    </row>
    <row r="48" spans="3:6">
      <c r="C48" s="190"/>
      <c r="D48" s="191"/>
      <c r="E48" s="191"/>
      <c r="F48" s="191"/>
    </row>
    <row r="49" spans="3:6">
      <c r="C49" s="190"/>
      <c r="D49" s="191"/>
      <c r="E49" s="191"/>
      <c r="F49" s="191"/>
    </row>
    <row r="50" spans="3:6">
      <c r="C50" s="190"/>
      <c r="D50" s="191"/>
      <c r="E50" s="191"/>
      <c r="F50" s="191"/>
    </row>
    <row r="51" spans="3:6">
      <c r="C51" s="190"/>
      <c r="D51" s="191"/>
      <c r="E51" s="191"/>
      <c r="F51" s="191"/>
    </row>
    <row r="52" spans="3:6">
      <c r="C52" s="190"/>
      <c r="D52" s="191"/>
      <c r="E52" s="191"/>
      <c r="F52" s="191"/>
    </row>
  </sheetData>
  <mergeCells count="8">
    <mergeCell ref="K19:L19"/>
    <mergeCell ref="K20:K21"/>
    <mergeCell ref="L20:L21"/>
    <mergeCell ref="I22:J22"/>
    <mergeCell ref="A23:H23"/>
    <mergeCell ref="C19:D19"/>
    <mergeCell ref="G19:H19"/>
    <mergeCell ref="I19:J19"/>
  </mergeCells>
  <pageMargins left="0.7" right="0.7" top="0.75" bottom="0.75" header="0.3" footer="0.3"/>
  <pageSetup scale="57"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1797121" r:id="rId4">
          <objectPr defaultSize="0" autoPict="0" r:id="rId5">
            <anchor moveWithCells="1" sizeWithCells="1">
              <from>
                <xdr:col>11</xdr:col>
                <xdr:colOff>85725</xdr:colOff>
                <xdr:row>0</xdr:row>
                <xdr:rowOff>57150</xdr:rowOff>
              </from>
              <to>
                <xdr:col>13</xdr:col>
                <xdr:colOff>161925</xdr:colOff>
                <xdr:row>5</xdr:row>
                <xdr:rowOff>47625</xdr:rowOff>
              </to>
            </anchor>
          </objectPr>
        </oleObject>
      </mc:Choice>
      <mc:Fallback>
        <oleObject progId="Equation.DSMT4" shapeId="17971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3"/>
  <sheetViews>
    <sheetView workbookViewId="0">
      <selection activeCell="L31" sqref="L31"/>
    </sheetView>
  </sheetViews>
  <sheetFormatPr defaultRowHeight="12.75"/>
  <cols>
    <col min="3" max="3" width="11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>
        <v>1</v>
      </c>
      <c r="B2">
        <v>0</v>
      </c>
      <c r="C2">
        <v>90</v>
      </c>
      <c r="D2">
        <v>110</v>
      </c>
    </row>
    <row r="3" spans="1:4">
      <c r="A3">
        <v>1</v>
      </c>
      <c r="B3">
        <v>2</v>
      </c>
      <c r="C3">
        <v>85</v>
      </c>
      <c r="D3">
        <v>90</v>
      </c>
    </row>
    <row r="4" spans="1:4">
      <c r="A4">
        <v>1</v>
      </c>
      <c r="B4">
        <v>4</v>
      </c>
      <c r="C4">
        <v>80</v>
      </c>
      <c r="D4">
        <v>80</v>
      </c>
    </row>
    <row r="5" spans="1:4">
      <c r="A5">
        <v>1</v>
      </c>
      <c r="B5">
        <v>6</v>
      </c>
      <c r="C5">
        <v>70</v>
      </c>
      <c r="D5">
        <v>50</v>
      </c>
    </row>
    <row r="6" spans="1:4">
      <c r="A6">
        <v>2</v>
      </c>
      <c r="B6">
        <v>0</v>
      </c>
      <c r="C6">
        <v>80</v>
      </c>
      <c r="D6">
        <v>100</v>
      </c>
    </row>
    <row r="7" spans="1:4">
      <c r="A7">
        <v>2</v>
      </c>
      <c r="B7">
        <v>2</v>
      </c>
      <c r="C7">
        <v>85</v>
      </c>
      <c r="D7">
        <v>80</v>
      </c>
    </row>
    <row r="8" spans="1:4">
      <c r="A8">
        <v>2</v>
      </c>
      <c r="B8">
        <v>4</v>
      </c>
      <c r="C8">
        <v>75</v>
      </c>
      <c r="D8">
        <v>50</v>
      </c>
    </row>
    <row r="9" spans="1:4">
      <c r="A9">
        <v>2</v>
      </c>
      <c r="B9">
        <v>6</v>
      </c>
      <c r="C9">
        <v>50</v>
      </c>
      <c r="D9">
        <v>20</v>
      </c>
    </row>
    <row r="10" spans="1:4">
      <c r="A10">
        <v>3</v>
      </c>
      <c r="B10">
        <v>0</v>
      </c>
      <c r="C10">
        <v>60</v>
      </c>
      <c r="D10">
        <v>70</v>
      </c>
    </row>
    <row r="11" spans="1:4">
      <c r="A11">
        <v>3</v>
      </c>
      <c r="B11">
        <v>2</v>
      </c>
      <c r="C11">
        <v>50</v>
      </c>
      <c r="D11">
        <v>40</v>
      </c>
    </row>
    <row r="12" spans="1:4">
      <c r="A12">
        <v>3</v>
      </c>
      <c r="B12">
        <v>4</v>
      </c>
      <c r="C12">
        <v>40</v>
      </c>
      <c r="D12">
        <v>30</v>
      </c>
    </row>
    <row r="13" spans="1:4">
      <c r="A13">
        <v>3</v>
      </c>
      <c r="B13">
        <v>6</v>
      </c>
      <c r="C13">
        <v>30</v>
      </c>
      <c r="D13">
        <v>10</v>
      </c>
    </row>
  </sheetData>
  <phoneticPr fontId="0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25"/>
  <sheetViews>
    <sheetView workbookViewId="0">
      <selection activeCell="D27" sqref="D27"/>
    </sheetView>
  </sheetViews>
  <sheetFormatPr defaultRowHeight="12.75"/>
  <cols>
    <col min="1" max="1" width="11.28515625" bestFit="1" customWidth="1"/>
    <col min="2" max="4" width="7.5703125" bestFit="1" customWidth="1"/>
    <col min="5" max="5" width="7.5703125" style="3" bestFit="1" customWidth="1"/>
    <col min="6" max="6" width="7.42578125" bestFit="1" customWidth="1"/>
  </cols>
  <sheetData>
    <row r="1" spans="1:5" s="1" customFormat="1">
      <c r="A1" s="2" t="s">
        <v>5</v>
      </c>
      <c r="B1" s="2" t="s">
        <v>7</v>
      </c>
      <c r="C1" s="2" t="s">
        <v>8</v>
      </c>
      <c r="D1" s="2" t="s">
        <v>9</v>
      </c>
      <c r="E1" s="2" t="s">
        <v>9</v>
      </c>
    </row>
    <row r="2" spans="1:5">
      <c r="A2" s="3">
        <v>1</v>
      </c>
      <c r="B2" s="3">
        <v>37</v>
      </c>
      <c r="C2" s="3">
        <v>49</v>
      </c>
      <c r="D2" s="3">
        <v>33</v>
      </c>
      <c r="E2" s="3">
        <v>41</v>
      </c>
    </row>
    <row r="3" spans="1:5">
      <c r="A3" s="3">
        <v>2</v>
      </c>
      <c r="B3" s="3">
        <v>42</v>
      </c>
      <c r="C3" s="3">
        <v>38</v>
      </c>
      <c r="D3" s="3">
        <v>34</v>
      </c>
      <c r="E3" s="3">
        <v>48</v>
      </c>
    </row>
    <row r="4" spans="1:5">
      <c r="A4" s="3">
        <v>3</v>
      </c>
      <c r="B4" s="3">
        <v>45</v>
      </c>
      <c r="C4" s="3">
        <v>40</v>
      </c>
      <c r="D4" s="3">
        <v>40</v>
      </c>
      <c r="E4" s="3">
        <v>40</v>
      </c>
    </row>
    <row r="5" spans="1:5">
      <c r="A5" s="3">
        <v>4</v>
      </c>
      <c r="B5" s="3">
        <v>49</v>
      </c>
      <c r="C5" s="3">
        <v>39</v>
      </c>
      <c r="D5" s="3">
        <v>38</v>
      </c>
      <c r="E5" s="3">
        <v>42</v>
      </c>
    </row>
    <row r="6" spans="1:5">
      <c r="A6" s="3">
        <v>5</v>
      </c>
      <c r="B6" s="3">
        <v>50</v>
      </c>
      <c r="C6" s="3">
        <v>50</v>
      </c>
      <c r="D6" s="3">
        <v>47</v>
      </c>
      <c r="E6" s="3">
        <v>38</v>
      </c>
    </row>
    <row r="7" spans="1:5">
      <c r="A7" s="3">
        <v>6</v>
      </c>
      <c r="B7" s="3">
        <v>45</v>
      </c>
      <c r="C7" s="3">
        <v>41</v>
      </c>
      <c r="D7" s="3">
        <v>36</v>
      </c>
      <c r="E7" s="3">
        <v>41</v>
      </c>
    </row>
    <row r="8" spans="1:5">
      <c r="A8" s="3"/>
      <c r="B8" s="3"/>
      <c r="C8" s="3"/>
      <c r="D8" s="3"/>
    </row>
    <row r="9" spans="1:5">
      <c r="A9" s="3"/>
      <c r="B9" s="3"/>
      <c r="C9" s="3"/>
      <c r="D9" s="3"/>
    </row>
    <row r="10" spans="1:5">
      <c r="A10" s="3"/>
      <c r="B10" s="3"/>
      <c r="C10" s="3"/>
      <c r="D10" s="3"/>
    </row>
    <row r="11" spans="1:5">
      <c r="A11" s="3"/>
      <c r="B11" s="3"/>
      <c r="C11" s="3"/>
      <c r="D11" s="3"/>
    </row>
    <row r="12" spans="1:5">
      <c r="A12" s="3"/>
      <c r="B12" s="3"/>
      <c r="C12" s="3"/>
      <c r="D12" s="3"/>
    </row>
    <row r="13" spans="1:5">
      <c r="A13" s="3"/>
      <c r="B13" s="3"/>
      <c r="C13" s="3"/>
      <c r="D13" s="3"/>
    </row>
    <row r="14" spans="1:5">
      <c r="A14" s="3"/>
      <c r="B14" s="3"/>
      <c r="C14" s="3"/>
      <c r="D14" s="3"/>
    </row>
    <row r="15" spans="1:5">
      <c r="A15" s="3"/>
      <c r="B15" s="3"/>
      <c r="C15" s="3"/>
      <c r="D15" s="3"/>
    </row>
    <row r="16" spans="1:5">
      <c r="A16" s="3"/>
      <c r="B16" s="3"/>
      <c r="C16" s="3"/>
      <c r="D16" s="3"/>
    </row>
    <row r="17" spans="1:4">
      <c r="A17" s="3"/>
      <c r="B17" s="3"/>
      <c r="C17" s="3"/>
      <c r="D17" s="3"/>
    </row>
    <row r="18" spans="1:4">
      <c r="A18" s="3"/>
      <c r="B18" s="3"/>
      <c r="C18" s="3"/>
      <c r="D18" s="3"/>
    </row>
    <row r="19" spans="1:4">
      <c r="A19" s="3"/>
      <c r="B19" s="3"/>
      <c r="C19" s="3"/>
      <c r="D19" s="3"/>
    </row>
    <row r="20" spans="1:4">
      <c r="A20" s="3"/>
      <c r="B20" s="3"/>
      <c r="C20" s="3"/>
      <c r="D20" s="3"/>
    </row>
    <row r="21" spans="1:4">
      <c r="A21" s="3"/>
      <c r="B21" s="3"/>
      <c r="C21" s="3"/>
      <c r="D21" s="3"/>
    </row>
    <row r="22" spans="1:4">
      <c r="A22" s="3"/>
      <c r="B22" s="3"/>
      <c r="C22" s="3"/>
      <c r="D22" s="3"/>
    </row>
    <row r="23" spans="1:4">
      <c r="A23" s="3"/>
      <c r="B23" s="3"/>
      <c r="C23" s="3"/>
      <c r="D23" s="3"/>
    </row>
    <row r="24" spans="1:4">
      <c r="A24" s="3"/>
      <c r="B24" s="3"/>
      <c r="C24" s="3"/>
      <c r="D24" s="3"/>
    </row>
    <row r="25" spans="1:4">
      <c r="A25" s="3"/>
      <c r="B25" s="3"/>
      <c r="C25" s="3"/>
      <c r="D25" s="3"/>
    </row>
  </sheetData>
  <phoneticPr fontId="0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25"/>
  <sheetViews>
    <sheetView workbookViewId="0">
      <selection activeCell="F16" sqref="F16"/>
    </sheetView>
  </sheetViews>
  <sheetFormatPr defaultRowHeight="12.75"/>
  <cols>
    <col min="1" max="1" width="11.28515625" bestFit="1" customWidth="1"/>
    <col min="2" max="2" width="10.28515625" bestFit="1" customWidth="1"/>
    <col min="3" max="3" width="7.42578125" style="3" bestFit="1" customWidth="1"/>
    <col min="4" max="4" width="7.42578125" bestFit="1" customWidth="1"/>
  </cols>
  <sheetData>
    <row r="1" spans="1:3" s="1" customFormat="1">
      <c r="A1" s="1" t="s">
        <v>5</v>
      </c>
      <c r="B1" s="1" t="s">
        <v>4</v>
      </c>
      <c r="C1" s="2" t="s">
        <v>6</v>
      </c>
    </row>
    <row r="2" spans="1:3" s="4" customFormat="1">
      <c r="A2" s="4">
        <v>1</v>
      </c>
      <c r="B2" s="4">
        <v>1</v>
      </c>
      <c r="C2" s="5">
        <v>37</v>
      </c>
    </row>
    <row r="3" spans="1:3" s="4" customFormat="1">
      <c r="A3" s="4">
        <v>1</v>
      </c>
      <c r="B3" s="4">
        <v>2</v>
      </c>
      <c r="C3" s="5">
        <v>49</v>
      </c>
    </row>
    <row r="4" spans="1:3" s="4" customFormat="1">
      <c r="A4" s="4">
        <v>1</v>
      </c>
      <c r="B4" s="4">
        <v>3</v>
      </c>
      <c r="C4" s="5">
        <v>33</v>
      </c>
    </row>
    <row r="5" spans="1:3" s="4" customFormat="1">
      <c r="A5" s="4">
        <v>1</v>
      </c>
      <c r="B5" s="4">
        <v>4</v>
      </c>
      <c r="C5" s="5">
        <v>41</v>
      </c>
    </row>
    <row r="6" spans="1:3">
      <c r="A6">
        <v>2</v>
      </c>
      <c r="B6">
        <v>1</v>
      </c>
      <c r="C6" s="3">
        <v>42</v>
      </c>
    </row>
    <row r="7" spans="1:3">
      <c r="A7">
        <v>2</v>
      </c>
      <c r="B7">
        <v>2</v>
      </c>
      <c r="C7" s="3">
        <v>38</v>
      </c>
    </row>
    <row r="8" spans="1:3">
      <c r="A8">
        <v>2</v>
      </c>
      <c r="B8">
        <v>3</v>
      </c>
      <c r="C8" s="3">
        <v>34</v>
      </c>
    </row>
    <row r="9" spans="1:3">
      <c r="A9">
        <v>2</v>
      </c>
      <c r="B9">
        <v>4</v>
      </c>
      <c r="C9" s="3">
        <v>48</v>
      </c>
    </row>
    <row r="10" spans="1:3" s="8" customFormat="1" ht="15">
      <c r="A10" s="8">
        <v>3</v>
      </c>
      <c r="B10" s="8">
        <v>1</v>
      </c>
      <c r="C10" s="9">
        <v>45</v>
      </c>
    </row>
    <row r="11" spans="1:3" s="8" customFormat="1" ht="15">
      <c r="A11" s="8">
        <v>3</v>
      </c>
      <c r="B11" s="8">
        <v>2</v>
      </c>
      <c r="C11" s="9">
        <v>40</v>
      </c>
    </row>
    <row r="12" spans="1:3" s="8" customFormat="1" ht="15">
      <c r="A12" s="8">
        <v>3</v>
      </c>
      <c r="B12" s="8">
        <v>3</v>
      </c>
      <c r="C12" s="9">
        <v>40</v>
      </c>
    </row>
    <row r="13" spans="1:3" s="8" customFormat="1" ht="15">
      <c r="A13" s="8">
        <v>3</v>
      </c>
      <c r="B13" s="8">
        <v>4</v>
      </c>
      <c r="C13" s="9">
        <v>40</v>
      </c>
    </row>
    <row r="14" spans="1:3">
      <c r="A14">
        <v>4</v>
      </c>
      <c r="B14">
        <v>1</v>
      </c>
      <c r="C14" s="3">
        <v>49</v>
      </c>
    </row>
    <row r="15" spans="1:3">
      <c r="A15">
        <v>4</v>
      </c>
      <c r="B15">
        <v>2</v>
      </c>
      <c r="C15" s="3">
        <v>39</v>
      </c>
    </row>
    <row r="16" spans="1:3">
      <c r="A16">
        <v>4</v>
      </c>
      <c r="B16">
        <v>3</v>
      </c>
      <c r="C16" s="3">
        <v>38</v>
      </c>
    </row>
    <row r="17" spans="1:3">
      <c r="A17">
        <v>4</v>
      </c>
      <c r="B17">
        <v>4</v>
      </c>
      <c r="C17" s="3">
        <v>42</v>
      </c>
    </row>
    <row r="18" spans="1:3" s="6" customFormat="1" ht="15">
      <c r="A18" s="6">
        <v>5</v>
      </c>
      <c r="B18" s="6">
        <v>1</v>
      </c>
      <c r="C18" s="7">
        <v>50</v>
      </c>
    </row>
    <row r="19" spans="1:3" s="6" customFormat="1" ht="15">
      <c r="A19" s="6">
        <v>5</v>
      </c>
      <c r="B19" s="6">
        <v>2</v>
      </c>
      <c r="C19" s="7">
        <v>50</v>
      </c>
    </row>
    <row r="20" spans="1:3" s="6" customFormat="1" ht="15">
      <c r="A20" s="6">
        <v>5</v>
      </c>
      <c r="B20" s="6">
        <v>3</v>
      </c>
      <c r="C20" s="7">
        <v>47</v>
      </c>
    </row>
    <row r="21" spans="1:3" s="6" customFormat="1" ht="15">
      <c r="A21" s="6">
        <v>5</v>
      </c>
      <c r="B21" s="6">
        <v>4</v>
      </c>
      <c r="C21" s="7">
        <v>38</v>
      </c>
    </row>
    <row r="22" spans="1:3">
      <c r="A22">
        <v>6</v>
      </c>
      <c r="B22">
        <v>1</v>
      </c>
      <c r="C22" s="3">
        <v>45</v>
      </c>
    </row>
    <row r="23" spans="1:3">
      <c r="A23">
        <v>6</v>
      </c>
      <c r="B23">
        <v>2</v>
      </c>
      <c r="C23" s="3">
        <v>41</v>
      </c>
    </row>
    <row r="24" spans="1:3">
      <c r="A24">
        <v>6</v>
      </c>
      <c r="B24">
        <v>3</v>
      </c>
      <c r="C24" s="3">
        <v>36</v>
      </c>
    </row>
    <row r="25" spans="1:3">
      <c r="A25">
        <v>6</v>
      </c>
      <c r="B25">
        <v>4</v>
      </c>
      <c r="C25" s="3">
        <v>41</v>
      </c>
    </row>
  </sheetData>
  <phoneticPr fontId="0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3BCF4-671E-43E9-96B8-ED1461411DE2}">
  <sheetPr>
    <tabColor indexed="15"/>
  </sheetPr>
  <dimension ref="A1:E5"/>
  <sheetViews>
    <sheetView zoomScale="130" workbookViewId="0">
      <selection activeCell="K2" sqref="K2"/>
    </sheetView>
  </sheetViews>
  <sheetFormatPr defaultRowHeight="12.75"/>
  <cols>
    <col min="1" max="1" width="9.140625" style="561"/>
    <col min="2" max="2" width="9.42578125" style="561" customWidth="1"/>
    <col min="3" max="16384" width="9.140625" style="561"/>
  </cols>
  <sheetData>
    <row r="1" spans="1:5">
      <c r="A1" s="563" t="s">
        <v>451</v>
      </c>
      <c r="B1" s="563" t="s">
        <v>450</v>
      </c>
      <c r="D1" s="564"/>
      <c r="E1" s="564" t="s">
        <v>452</v>
      </c>
    </row>
    <row r="2" spans="1:5">
      <c r="A2" s="561" t="s">
        <v>447</v>
      </c>
      <c r="B2" s="561">
        <v>534</v>
      </c>
      <c r="D2" s="564"/>
      <c r="E2" s="564" t="s">
        <v>453</v>
      </c>
    </row>
    <row r="3" spans="1:5">
      <c r="A3" s="561" t="s">
        <v>446</v>
      </c>
      <c r="B3" s="561">
        <v>456</v>
      </c>
      <c r="D3" s="564"/>
      <c r="E3" s="564" t="s">
        <v>487</v>
      </c>
    </row>
    <row r="4" spans="1:5">
      <c r="A4" s="561" t="s">
        <v>445</v>
      </c>
      <c r="B4" s="561">
        <v>411</v>
      </c>
    </row>
    <row r="5" spans="1:5">
      <c r="A5" s="561" t="s">
        <v>444</v>
      </c>
      <c r="B5" s="561">
        <v>238</v>
      </c>
    </row>
  </sheetData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30"/>
  <sheetViews>
    <sheetView workbookViewId="0">
      <selection activeCell="K25" sqref="K25"/>
    </sheetView>
  </sheetViews>
  <sheetFormatPr defaultRowHeight="12.75"/>
  <cols>
    <col min="1" max="1" width="15" customWidth="1"/>
  </cols>
  <sheetData>
    <row r="1" spans="1:3">
      <c r="C1" t="s">
        <v>41</v>
      </c>
    </row>
    <row r="2" spans="1:3">
      <c r="A2" s="20" t="s">
        <v>39</v>
      </c>
    </row>
    <row r="3" spans="1:3">
      <c r="A3" s="21">
        <v>18</v>
      </c>
    </row>
    <row r="4" spans="1:3">
      <c r="A4" s="21">
        <v>21</v>
      </c>
    </row>
    <row r="5" spans="1:3">
      <c r="A5" s="21">
        <v>21</v>
      </c>
    </row>
    <row r="6" spans="1:3">
      <c r="A6" s="21">
        <v>23</v>
      </c>
    </row>
    <row r="7" spans="1:3">
      <c r="A7" s="21">
        <v>27</v>
      </c>
    </row>
    <row r="8" spans="1:3">
      <c r="A8" s="21">
        <v>27</v>
      </c>
    </row>
    <row r="9" spans="1:3">
      <c r="A9" s="21">
        <v>30</v>
      </c>
    </row>
    <row r="10" spans="1:3">
      <c r="A10" s="21">
        <v>32</v>
      </c>
    </row>
    <row r="11" spans="1:3">
      <c r="A11" s="21">
        <v>32</v>
      </c>
    </row>
    <row r="12" spans="1:3">
      <c r="A12" s="21">
        <v>32</v>
      </c>
    </row>
    <row r="13" spans="1:3">
      <c r="A13" s="21">
        <v>36</v>
      </c>
    </row>
    <row r="14" spans="1:3">
      <c r="A14" s="21">
        <v>37</v>
      </c>
    </row>
    <row r="15" spans="1:3">
      <c r="A15" s="21">
        <v>41</v>
      </c>
    </row>
    <row r="16" spans="1:3">
      <c r="A16" s="21">
        <v>42</v>
      </c>
    </row>
    <row r="17" spans="1:1">
      <c r="A17" s="21">
        <v>42</v>
      </c>
    </row>
    <row r="18" spans="1:1">
      <c r="A18" s="21">
        <v>43</v>
      </c>
    </row>
    <row r="19" spans="1:1">
      <c r="A19" s="21">
        <v>43</v>
      </c>
    </row>
    <row r="20" spans="1:1">
      <c r="A20" s="21">
        <v>48</v>
      </c>
    </row>
    <row r="21" spans="1:1">
      <c r="A21" s="21">
        <v>48</v>
      </c>
    </row>
    <row r="22" spans="1:1">
      <c r="A22" s="21">
        <v>51</v>
      </c>
    </row>
    <row r="23" spans="1:1">
      <c r="A23" s="21">
        <v>55</v>
      </c>
    </row>
    <row r="24" spans="1:1">
      <c r="A24" s="21">
        <v>58</v>
      </c>
    </row>
    <row r="25" spans="1:1">
      <c r="A25" s="21">
        <v>60</v>
      </c>
    </row>
    <row r="26" spans="1:1">
      <c r="A26" s="21">
        <v>62</v>
      </c>
    </row>
    <row r="27" spans="1:1">
      <c r="A27" s="21">
        <v>67</v>
      </c>
    </row>
    <row r="28" spans="1:1">
      <c r="A28" s="21">
        <v>68</v>
      </c>
    </row>
    <row r="29" spans="1:1">
      <c r="A29" s="21">
        <v>88</v>
      </c>
    </row>
    <row r="30" spans="1:1">
      <c r="A30" s="21">
        <v>63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9"/>
  <sheetViews>
    <sheetView workbookViewId="0">
      <selection activeCell="G18" sqref="G18"/>
    </sheetView>
  </sheetViews>
  <sheetFormatPr defaultRowHeight="12.75"/>
  <cols>
    <col min="1" max="1" width="7.28515625" bestFit="1" customWidth="1"/>
    <col min="2" max="2" width="11.5703125" bestFit="1" customWidth="1"/>
  </cols>
  <sheetData>
    <row r="1" spans="1:4">
      <c r="D1" t="s">
        <v>43</v>
      </c>
    </row>
    <row r="2" spans="1:4">
      <c r="A2" s="1" t="s">
        <v>51</v>
      </c>
      <c r="B2" s="1" t="s">
        <v>52</v>
      </c>
    </row>
    <row r="3" spans="1:4">
      <c r="A3" t="s">
        <v>44</v>
      </c>
      <c r="B3">
        <v>393</v>
      </c>
    </row>
    <row r="4" spans="1:4">
      <c r="A4" t="s">
        <v>45</v>
      </c>
      <c r="B4">
        <v>514</v>
      </c>
    </row>
    <row r="5" spans="1:4">
      <c r="A5" t="s">
        <v>46</v>
      </c>
      <c r="B5">
        <v>460</v>
      </c>
    </row>
    <row r="6" spans="1:4">
      <c r="A6" t="s">
        <v>47</v>
      </c>
      <c r="B6">
        <v>341</v>
      </c>
    </row>
    <row r="7" spans="1:4">
      <c r="A7" t="s">
        <v>48</v>
      </c>
      <c r="B7">
        <v>365</v>
      </c>
    </row>
    <row r="8" spans="1:4">
      <c r="A8" t="s">
        <v>49</v>
      </c>
      <c r="B8">
        <v>616</v>
      </c>
    </row>
    <row r="9" spans="1:4">
      <c r="A9" t="s">
        <v>50</v>
      </c>
      <c r="B9">
        <v>618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  <pageSetUpPr fitToPage="1"/>
  </sheetPr>
  <dimension ref="B3:L15"/>
  <sheetViews>
    <sheetView zoomScale="55" zoomScaleNormal="55" workbookViewId="0">
      <selection activeCell="O8" sqref="O8"/>
    </sheetView>
  </sheetViews>
  <sheetFormatPr defaultRowHeight="30"/>
  <cols>
    <col min="1" max="1" width="9.140625" style="422"/>
    <col min="2" max="2" width="19.42578125" style="422" bestFit="1" customWidth="1"/>
    <col min="3" max="3" width="13.85546875" style="422" customWidth="1"/>
    <col min="4" max="4" width="13.85546875" style="422" bestFit="1" customWidth="1"/>
    <col min="5" max="5" width="14.42578125" style="422" customWidth="1"/>
    <col min="6" max="12" width="13.85546875" style="422" bestFit="1" customWidth="1"/>
    <col min="13" max="13" width="15.42578125" style="422" customWidth="1"/>
    <col min="14" max="16384" width="9.140625" style="422"/>
  </cols>
  <sheetData>
    <row r="3" spans="2:12" ht="30.75" thickBot="1">
      <c r="B3" s="458"/>
      <c r="C3" s="458"/>
      <c r="D3" s="458"/>
      <c r="E3" s="464"/>
      <c r="F3" s="464" t="s">
        <v>376</v>
      </c>
      <c r="G3" s="458"/>
      <c r="H3" s="458"/>
      <c r="I3" s="458"/>
      <c r="J3" s="458"/>
      <c r="K3" s="458"/>
      <c r="L3" s="458"/>
    </row>
    <row r="4" spans="2:12" ht="30.75" thickBot="1">
      <c r="B4" s="423" t="s">
        <v>377</v>
      </c>
      <c r="C4" s="459">
        <v>0</v>
      </c>
      <c r="D4" s="460">
        <v>1</v>
      </c>
      <c r="E4" s="460">
        <v>2</v>
      </c>
      <c r="F4" s="461">
        <v>3</v>
      </c>
      <c r="G4" s="462">
        <v>5</v>
      </c>
      <c r="H4" s="459">
        <v>6</v>
      </c>
      <c r="I4" s="460">
        <v>7</v>
      </c>
      <c r="J4" s="460">
        <v>8</v>
      </c>
      <c r="K4" s="460">
        <v>9</v>
      </c>
      <c r="L4" s="463">
        <v>10</v>
      </c>
    </row>
    <row r="5" spans="2:12">
      <c r="B5" s="427">
        <v>0</v>
      </c>
      <c r="C5" s="428">
        <f>_xlfn.NORM.S.INV((0.01)/100)+5</f>
        <v>1.28098351454432</v>
      </c>
      <c r="D5" s="429">
        <f t="shared" ref="D5:L13" si="0">_xlfn.NORM.S.INV(($B5+D$4)/100)+5</f>
        <v>2.6736521259591592</v>
      </c>
      <c r="E5" s="429">
        <f t="shared" si="0"/>
        <v>2.9462510893681775</v>
      </c>
      <c r="F5" s="430">
        <f t="shared" si="0"/>
        <v>3.1192063918487491</v>
      </c>
      <c r="G5" s="431">
        <f t="shared" si="0"/>
        <v>3.3551463730485276</v>
      </c>
      <c r="H5" s="432">
        <f t="shared" si="0"/>
        <v>3.445226405403147</v>
      </c>
      <c r="I5" s="429">
        <f t="shared" si="0"/>
        <v>3.5242089718208298</v>
      </c>
      <c r="J5" s="429">
        <f t="shared" si="0"/>
        <v>3.5949284396903645</v>
      </c>
      <c r="K5" s="429">
        <f t="shared" si="0"/>
        <v>3.6592449663097839</v>
      </c>
      <c r="L5" s="433">
        <f t="shared" si="0"/>
        <v>3.7184484344553992</v>
      </c>
    </row>
    <row r="6" spans="2:12">
      <c r="B6" s="424">
        <v>10</v>
      </c>
      <c r="C6" s="434">
        <f t="shared" ref="C6:C15" si="1">_xlfn.NORM.S.INV(($B6+C$4)/100)+5</f>
        <v>3.7184484344553992</v>
      </c>
      <c r="D6" s="435">
        <f t="shared" si="0"/>
        <v>3.7734718799633895</v>
      </c>
      <c r="E6" s="435">
        <f t="shared" si="0"/>
        <v>3.8250132079339094</v>
      </c>
      <c r="F6" s="436">
        <f t="shared" si="0"/>
        <v>3.8736088709611987</v>
      </c>
      <c r="G6" s="437">
        <f t="shared" si="0"/>
        <v>3.9635666105062102</v>
      </c>
      <c r="H6" s="438">
        <f t="shared" si="0"/>
        <v>4.0055421167902505</v>
      </c>
      <c r="I6" s="435">
        <f t="shared" si="0"/>
        <v>4.0458347468538047</v>
      </c>
      <c r="J6" s="435">
        <f t="shared" si="0"/>
        <v>4.0846349121571848</v>
      </c>
      <c r="K6" s="435">
        <f t="shared" si="0"/>
        <v>4.1221037049487714</v>
      </c>
      <c r="L6" s="439">
        <f t="shared" si="0"/>
        <v>4.1583787664270853</v>
      </c>
    </row>
    <row r="7" spans="2:12">
      <c r="B7" s="424">
        <v>20</v>
      </c>
      <c r="C7" s="440">
        <f t="shared" si="1"/>
        <v>4.1583787664270853</v>
      </c>
      <c r="D7" s="441">
        <f t="shared" si="0"/>
        <v>4.1935787529817592</v>
      </c>
      <c r="E7" s="441">
        <f t="shared" si="0"/>
        <v>4.2278067858113149</v>
      </c>
      <c r="F7" s="442">
        <f t="shared" si="0"/>
        <v>4.2611531508147857</v>
      </c>
      <c r="G7" s="443">
        <f t="shared" si="0"/>
        <v>4.3255102498039184</v>
      </c>
      <c r="H7" s="444">
        <f t="shared" si="0"/>
        <v>4.3566545946070834</v>
      </c>
      <c r="I7" s="441">
        <f t="shared" si="0"/>
        <v>4.3871870089833731</v>
      </c>
      <c r="J7" s="441">
        <f t="shared" si="0"/>
        <v>4.4171584927287837</v>
      </c>
      <c r="K7" s="441">
        <f t="shared" si="0"/>
        <v>4.4466152804443269</v>
      </c>
      <c r="L7" s="445">
        <f t="shared" si="0"/>
        <v>4.4755994872919587</v>
      </c>
    </row>
    <row r="8" spans="2:12" ht="30.75" thickBot="1">
      <c r="B8" s="425">
        <v>30</v>
      </c>
      <c r="C8" s="465">
        <f t="shared" si="1"/>
        <v>4.4755994872919587</v>
      </c>
      <c r="D8" s="466">
        <f t="shared" si="0"/>
        <v>4.5041496526525462</v>
      </c>
      <c r="E8" s="466">
        <f t="shared" si="0"/>
        <v>4.5323012008854917</v>
      </c>
      <c r="F8" s="467">
        <f t="shared" si="0"/>
        <v>4.560086834326766</v>
      </c>
      <c r="G8" s="468">
        <f t="shared" si="0"/>
        <v>4.6146795335924322</v>
      </c>
      <c r="H8" s="469">
        <f t="shared" si="0"/>
        <v>4.6415412067488058</v>
      </c>
      <c r="I8" s="466">
        <f t="shared" si="0"/>
        <v>4.6681466535631833</v>
      </c>
      <c r="J8" s="466">
        <f t="shared" si="0"/>
        <v>4.6945192119006025</v>
      </c>
      <c r="K8" s="466">
        <f t="shared" si="0"/>
        <v>4.7206809655525461</v>
      </c>
      <c r="L8" s="470">
        <f t="shared" si="0"/>
        <v>4.7466528968641999</v>
      </c>
    </row>
    <row r="9" spans="2:12">
      <c r="B9" s="427">
        <v>40</v>
      </c>
      <c r="C9" s="428">
        <f t="shared" si="1"/>
        <v>4.7466528968641999</v>
      </c>
      <c r="D9" s="429">
        <f t="shared" si="0"/>
        <v>4.7724550233588507</v>
      </c>
      <c r="E9" s="429">
        <f t="shared" si="0"/>
        <v>4.7981065208581493</v>
      </c>
      <c r="F9" s="430">
        <f t="shared" si="0"/>
        <v>4.823625835219139</v>
      </c>
      <c r="G9" s="431">
        <f t="shared" si="0"/>
        <v>4.8743386531449264</v>
      </c>
      <c r="H9" s="432">
        <f t="shared" si="0"/>
        <v>4.8995662794885302</v>
      </c>
      <c r="I9" s="429">
        <f t="shared" si="0"/>
        <v>4.9247301379001698</v>
      </c>
      <c r="J9" s="429">
        <f t="shared" si="0"/>
        <v>4.9498464165352667</v>
      </c>
      <c r="K9" s="429">
        <f t="shared" si="0"/>
        <v>4.974931091741289</v>
      </c>
      <c r="L9" s="433">
        <f t="shared" si="0"/>
        <v>5</v>
      </c>
    </row>
    <row r="10" spans="2:12">
      <c r="B10" s="424">
        <v>50</v>
      </c>
      <c r="C10" s="434">
        <f t="shared" si="1"/>
        <v>5</v>
      </c>
      <c r="D10" s="435">
        <f t="shared" si="0"/>
        <v>5.025068908258711</v>
      </c>
      <c r="E10" s="435">
        <f t="shared" si="0"/>
        <v>5.0501535834647333</v>
      </c>
      <c r="F10" s="436">
        <f t="shared" si="0"/>
        <v>5.0752698620998302</v>
      </c>
      <c r="G10" s="437">
        <f t="shared" si="0"/>
        <v>5.1256613468550745</v>
      </c>
      <c r="H10" s="438">
        <f t="shared" si="0"/>
        <v>5.1509692154967777</v>
      </c>
      <c r="I10" s="435">
        <f t="shared" si="0"/>
        <v>5.176374164780861</v>
      </c>
      <c r="J10" s="435">
        <f t="shared" si="0"/>
        <v>5.2018934791418507</v>
      </c>
      <c r="K10" s="435">
        <f t="shared" si="0"/>
        <v>5.2275449766411493</v>
      </c>
      <c r="L10" s="439">
        <f t="shared" si="0"/>
        <v>5.2533471031358001</v>
      </c>
    </row>
    <row r="11" spans="2:12" ht="30.75" thickBot="1">
      <c r="B11" s="425">
        <v>60</v>
      </c>
      <c r="C11" s="446">
        <f t="shared" si="1"/>
        <v>5.2533471031358001</v>
      </c>
      <c r="D11" s="447">
        <f t="shared" si="0"/>
        <v>5.2793190344474539</v>
      </c>
      <c r="E11" s="447">
        <f t="shared" si="0"/>
        <v>5.3054807880993975</v>
      </c>
      <c r="F11" s="448">
        <f t="shared" si="0"/>
        <v>5.3318533464368167</v>
      </c>
      <c r="G11" s="449">
        <f t="shared" si="0"/>
        <v>5.3853204664075678</v>
      </c>
      <c r="H11" s="450">
        <f t="shared" si="0"/>
        <v>5.412463129441405</v>
      </c>
      <c r="I11" s="447">
        <f t="shared" si="0"/>
        <v>5.439913165673234</v>
      </c>
      <c r="J11" s="447">
        <f t="shared" si="0"/>
        <v>5.4676987991145083</v>
      </c>
      <c r="K11" s="447">
        <f t="shared" si="0"/>
        <v>5.4958503473474529</v>
      </c>
      <c r="L11" s="451">
        <f t="shared" si="0"/>
        <v>5.5244005127080404</v>
      </c>
    </row>
    <row r="12" spans="2:12">
      <c r="B12" s="426">
        <v>70</v>
      </c>
      <c r="C12" s="452">
        <f t="shared" si="1"/>
        <v>5.5244005127080404</v>
      </c>
      <c r="D12" s="453">
        <f t="shared" si="0"/>
        <v>5.5533847195556731</v>
      </c>
      <c r="E12" s="453">
        <f t="shared" si="0"/>
        <v>5.5828415072712163</v>
      </c>
      <c r="F12" s="454">
        <f t="shared" si="0"/>
        <v>5.6128129910166269</v>
      </c>
      <c r="G12" s="455">
        <f t="shared" si="0"/>
        <v>5.6744897501960816</v>
      </c>
      <c r="H12" s="456">
        <f t="shared" si="0"/>
        <v>5.7063025628400874</v>
      </c>
      <c r="I12" s="453">
        <f t="shared" si="0"/>
        <v>5.7388468491852143</v>
      </c>
      <c r="J12" s="453">
        <f t="shared" si="0"/>
        <v>5.7721932141886851</v>
      </c>
      <c r="K12" s="453">
        <f t="shared" si="0"/>
        <v>5.8064212470182408</v>
      </c>
      <c r="L12" s="457">
        <f t="shared" si="0"/>
        <v>5.8416212335729147</v>
      </c>
    </row>
    <row r="13" spans="2:12">
      <c r="B13" s="424">
        <v>80</v>
      </c>
      <c r="C13" s="440">
        <f t="shared" si="1"/>
        <v>5.8416212335729147</v>
      </c>
      <c r="D13" s="441">
        <f t="shared" si="0"/>
        <v>5.8778962950512286</v>
      </c>
      <c r="E13" s="441">
        <f t="shared" si="0"/>
        <v>5.9153650878428126</v>
      </c>
      <c r="F13" s="442">
        <f t="shared" si="0"/>
        <v>5.9541652531461953</v>
      </c>
      <c r="G13" s="443">
        <f t="shared" si="0"/>
        <v>6.0364333894937898</v>
      </c>
      <c r="H13" s="444">
        <f t="shared" si="0"/>
        <v>6.0803193408149561</v>
      </c>
      <c r="I13" s="441">
        <f t="shared" si="0"/>
        <v>6.1263911290388009</v>
      </c>
      <c r="J13" s="441">
        <f t="shared" si="0"/>
        <v>6.1749867920660906</v>
      </c>
      <c r="K13" s="441">
        <f t="shared" si="0"/>
        <v>6.22652812003661</v>
      </c>
      <c r="L13" s="445">
        <f t="shared" si="0"/>
        <v>6.2815515655446008</v>
      </c>
    </row>
    <row r="14" spans="2:12">
      <c r="B14" s="424">
        <v>90</v>
      </c>
      <c r="C14" s="434">
        <f t="shared" si="1"/>
        <v>6.2815515655446008</v>
      </c>
      <c r="D14" s="435">
        <f t="shared" ref="D14:K15" si="2">_xlfn.NORM.S.INV(($B14+D$4)/100)+5</f>
        <v>6.3407550336902165</v>
      </c>
      <c r="E14" s="435">
        <f t="shared" si="2"/>
        <v>6.4050715603096329</v>
      </c>
      <c r="F14" s="436">
        <f t="shared" si="2"/>
        <v>6.4757910281791711</v>
      </c>
      <c r="G14" s="437">
        <f t="shared" si="2"/>
        <v>6.6448536269514715</v>
      </c>
      <c r="H14" s="438">
        <f t="shared" si="2"/>
        <v>6.7506860712521695</v>
      </c>
      <c r="I14" s="435">
        <f t="shared" si="2"/>
        <v>6.8807936081512509</v>
      </c>
      <c r="J14" s="435">
        <f t="shared" si="2"/>
        <v>7.0537489106318221</v>
      </c>
      <c r="K14" s="435">
        <f t="shared" si="2"/>
        <v>7.3263478740408408</v>
      </c>
      <c r="L14" s="439">
        <f>_xlfn.NORM.S.INV((99.9)/100)+5</f>
        <v>8.0902323061678469</v>
      </c>
    </row>
    <row r="15" spans="2:12" ht="30.75" thickBot="1">
      <c r="B15" s="425">
        <v>10</v>
      </c>
      <c r="C15" s="446">
        <f t="shared" si="1"/>
        <v>3.7184484344553992</v>
      </c>
      <c r="D15" s="447">
        <f t="shared" si="2"/>
        <v>3.7734718799633895</v>
      </c>
      <c r="E15" s="447">
        <f t="shared" si="2"/>
        <v>3.8250132079339094</v>
      </c>
      <c r="F15" s="448">
        <f t="shared" si="2"/>
        <v>3.8736088709611987</v>
      </c>
      <c r="G15" s="449">
        <f t="shared" si="2"/>
        <v>3.9635666105062102</v>
      </c>
      <c r="H15" s="450">
        <f t="shared" si="2"/>
        <v>4.0055421167902505</v>
      </c>
      <c r="I15" s="447">
        <f t="shared" si="2"/>
        <v>4.0458347468538047</v>
      </c>
      <c r="J15" s="447">
        <f t="shared" si="2"/>
        <v>4.0846349121571848</v>
      </c>
      <c r="K15" s="447">
        <f t="shared" si="2"/>
        <v>4.1221037049487714</v>
      </c>
      <c r="L15" s="451">
        <f>_xlfn.NORM.S.INV(($B15+L$4)/100)+5</f>
        <v>4.1583787664270853</v>
      </c>
    </row>
  </sheetData>
  <pageMargins left="1" right="1" top="1" bottom="1" header="0.5" footer="0.5"/>
  <pageSetup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3"/>
  <sheetViews>
    <sheetView zoomScale="90" zoomScaleNormal="90" workbookViewId="0">
      <selection activeCell="F44" sqref="F44"/>
    </sheetView>
  </sheetViews>
  <sheetFormatPr defaultRowHeight="12.75"/>
  <cols>
    <col min="1" max="1" width="9.5703125" style="22" bestFit="1" customWidth="1"/>
    <col min="2" max="2" width="10.42578125" style="30" bestFit="1" customWidth="1"/>
    <col min="3" max="3" width="5.5703125" bestFit="1" customWidth="1"/>
    <col min="4" max="4" width="21.42578125" style="30" bestFit="1" customWidth="1"/>
    <col min="6" max="6" width="28.5703125" style="32" bestFit="1" customWidth="1"/>
  </cols>
  <sheetData>
    <row r="1" spans="1:9" ht="15">
      <c r="A1" s="25"/>
      <c r="B1" s="31"/>
      <c r="C1" s="26"/>
      <c r="D1" s="27" t="s">
        <v>41</v>
      </c>
      <c r="E1" s="24"/>
    </row>
    <row r="2" spans="1:9" ht="15">
      <c r="A2" s="36" t="s">
        <v>53</v>
      </c>
      <c r="B2" s="37" t="s">
        <v>54</v>
      </c>
      <c r="C2" s="38" t="s">
        <v>39</v>
      </c>
      <c r="D2" s="28"/>
      <c r="E2" s="503" t="s">
        <v>55</v>
      </c>
      <c r="F2" s="503"/>
      <c r="G2" s="503"/>
    </row>
    <row r="3" spans="1:9">
      <c r="A3" s="23">
        <f ca="1">RAND()</f>
        <v>0.22526375955671074</v>
      </c>
      <c r="B3" s="471">
        <v>4</v>
      </c>
      <c r="C3" s="21">
        <v>18</v>
      </c>
      <c r="E3" s="503"/>
      <c r="F3" s="503"/>
      <c r="G3" s="503"/>
    </row>
    <row r="4" spans="1:9">
      <c r="A4" s="23">
        <f t="shared" ref="A4:A30" ca="1" si="0">RAND()</f>
        <v>0.59424408456921096</v>
      </c>
      <c r="B4" s="35">
        <v>5</v>
      </c>
      <c r="C4" s="21">
        <v>21</v>
      </c>
      <c r="D4" s="29"/>
      <c r="E4" s="503"/>
      <c r="F4" s="503"/>
      <c r="G4" s="503"/>
    </row>
    <row r="5" spans="1:9" ht="15">
      <c r="A5" s="23">
        <f t="shared" ca="1" si="0"/>
        <v>0.13789393013331652</v>
      </c>
      <c r="B5" s="35">
        <v>6</v>
      </c>
      <c r="C5" s="21">
        <v>21</v>
      </c>
      <c r="D5" s="29"/>
      <c r="F5" s="33" t="s">
        <v>56</v>
      </c>
    </row>
    <row r="6" spans="1:9">
      <c r="A6" s="23">
        <f t="shared" ca="1" si="0"/>
        <v>0.40540242527922188</v>
      </c>
      <c r="B6" s="35">
        <v>7</v>
      </c>
      <c r="C6" s="21">
        <v>23</v>
      </c>
      <c r="D6" s="29"/>
      <c r="E6" s="29"/>
      <c r="F6" s="39" t="s">
        <v>378</v>
      </c>
      <c r="H6" s="506" t="s">
        <v>379</v>
      </c>
      <c r="I6" s="506"/>
    </row>
    <row r="7" spans="1:9">
      <c r="A7" s="23">
        <f t="shared" ca="1" si="0"/>
        <v>0.10529537158164048</v>
      </c>
      <c r="B7" s="35">
        <v>8</v>
      </c>
      <c r="C7" s="21">
        <v>27</v>
      </c>
      <c r="D7" s="29"/>
      <c r="E7" s="29"/>
      <c r="F7" s="34">
        <f ca="1">RAND()*(28-1)+1</f>
        <v>5.3349269002777229</v>
      </c>
      <c r="H7" s="506"/>
      <c r="I7" s="506"/>
    </row>
    <row r="8" spans="1:9">
      <c r="A8" s="23">
        <f ca="1">RAND()</f>
        <v>0.13884242107639477</v>
      </c>
      <c r="B8" s="35">
        <v>9</v>
      </c>
      <c r="C8" s="21">
        <v>27</v>
      </c>
      <c r="D8" s="29"/>
      <c r="E8" s="29"/>
      <c r="F8" s="34">
        <f t="shared" ref="F8:F16" ca="1" si="1">RAND()*(28-1)+1</f>
        <v>24.982374422634312</v>
      </c>
      <c r="H8" s="506"/>
      <c r="I8" s="506"/>
    </row>
    <row r="9" spans="1:9">
      <c r="A9" s="23">
        <f t="shared" ca="1" si="0"/>
        <v>0.59942920848413939</v>
      </c>
      <c r="B9" s="35">
        <v>10</v>
      </c>
      <c r="C9" s="21">
        <v>30</v>
      </c>
      <c r="D9" s="29"/>
      <c r="E9" s="29"/>
      <c r="F9" s="34">
        <f t="shared" ca="1" si="1"/>
        <v>12.945198113428585</v>
      </c>
      <c r="H9" s="506"/>
      <c r="I9" s="506"/>
    </row>
    <row r="10" spans="1:9">
      <c r="A10" s="23">
        <f ca="1">RAND()</f>
        <v>0.61979318494903146</v>
      </c>
      <c r="B10" s="35">
        <v>11</v>
      </c>
      <c r="C10" s="21">
        <v>32</v>
      </c>
      <c r="D10" s="29"/>
      <c r="E10" s="29"/>
      <c r="F10" s="34">
        <f t="shared" ca="1" si="1"/>
        <v>7.8412570674714406</v>
      </c>
      <c r="H10" s="506"/>
      <c r="I10" s="506"/>
    </row>
    <row r="11" spans="1:9">
      <c r="A11" s="23">
        <f t="shared" ca="1" si="0"/>
        <v>0.11211175707217469</v>
      </c>
      <c r="B11" s="35">
        <v>12</v>
      </c>
      <c r="C11" s="21">
        <v>32</v>
      </c>
      <c r="D11" s="29"/>
      <c r="E11" s="29"/>
      <c r="F11" s="34">
        <f t="shared" ca="1" si="1"/>
        <v>10.705585597569852</v>
      </c>
      <c r="H11" s="506"/>
      <c r="I11" s="506"/>
    </row>
    <row r="12" spans="1:9">
      <c r="A12" s="23">
        <f t="shared" ca="1" si="0"/>
        <v>0.25310031757741558</v>
      </c>
      <c r="B12" s="35">
        <v>13</v>
      </c>
      <c r="C12" s="21">
        <v>32</v>
      </c>
      <c r="D12" s="29"/>
      <c r="E12" s="29"/>
      <c r="F12" s="34">
        <f t="shared" ca="1" si="1"/>
        <v>22.056140838451302</v>
      </c>
      <c r="H12" s="506"/>
      <c r="I12" s="506"/>
    </row>
    <row r="13" spans="1:9">
      <c r="A13" s="23">
        <f t="shared" ca="1" si="0"/>
        <v>0.10123641020520002</v>
      </c>
      <c r="B13" s="35">
        <v>14</v>
      </c>
      <c r="C13" s="21">
        <v>36</v>
      </c>
      <c r="D13" s="29"/>
      <c r="E13" s="29"/>
      <c r="F13" s="34">
        <f t="shared" ca="1" si="1"/>
        <v>9.7447281164277193</v>
      </c>
    </row>
    <row r="14" spans="1:9">
      <c r="A14" s="23">
        <f t="shared" ca="1" si="0"/>
        <v>0.44691795969045789</v>
      </c>
      <c r="B14" s="35">
        <v>15</v>
      </c>
      <c r="C14" s="21">
        <v>37</v>
      </c>
      <c r="D14" s="29"/>
      <c r="E14" s="29"/>
      <c r="F14" s="34">
        <f t="shared" ca="1" si="1"/>
        <v>20.537513854934758</v>
      </c>
    </row>
    <row r="15" spans="1:9">
      <c r="A15" s="23">
        <f t="shared" ca="1" si="0"/>
        <v>0.15161080321539078</v>
      </c>
      <c r="B15" s="35">
        <v>16</v>
      </c>
      <c r="C15" s="21">
        <v>41</v>
      </c>
      <c r="D15" s="29"/>
      <c r="E15" s="29"/>
      <c r="F15" s="34">
        <f t="shared" ca="1" si="1"/>
        <v>13.577233255103474</v>
      </c>
    </row>
    <row r="16" spans="1:9">
      <c r="A16" s="23">
        <f t="shared" ca="1" si="0"/>
        <v>0.22940709059300191</v>
      </c>
      <c r="B16" s="35">
        <v>17</v>
      </c>
      <c r="C16" s="21">
        <v>42</v>
      </c>
      <c r="D16" s="29"/>
      <c r="F16" s="34">
        <f t="shared" ca="1" si="1"/>
        <v>3.4643640630248109</v>
      </c>
    </row>
    <row r="17" spans="1:10">
      <c r="A17" s="23">
        <f t="shared" ca="1" si="0"/>
        <v>0.24464284256030866</v>
      </c>
      <c r="B17" s="35">
        <v>18</v>
      </c>
      <c r="C17" s="21">
        <v>42</v>
      </c>
      <c r="D17" s="29"/>
    </row>
    <row r="18" spans="1:10">
      <c r="A18" s="23">
        <f t="shared" ca="1" si="0"/>
        <v>0.31547025176527344</v>
      </c>
      <c r="B18" s="35">
        <v>19</v>
      </c>
      <c r="C18" s="21">
        <v>43</v>
      </c>
      <c r="D18" s="29"/>
    </row>
    <row r="19" spans="1:10">
      <c r="A19" s="23">
        <f t="shared" ca="1" si="0"/>
        <v>0.55134218813046487</v>
      </c>
      <c r="B19" s="35">
        <v>20</v>
      </c>
      <c r="C19" s="21">
        <v>43</v>
      </c>
      <c r="D19" s="29"/>
      <c r="E19" s="504" t="s">
        <v>60</v>
      </c>
      <c r="F19" s="505"/>
      <c r="G19" s="505"/>
    </row>
    <row r="20" spans="1:10">
      <c r="A20" s="23">
        <f t="shared" ca="1" si="0"/>
        <v>0.88001557452023016</v>
      </c>
      <c r="B20" s="35">
        <v>21</v>
      </c>
      <c r="C20" s="21">
        <v>48</v>
      </c>
      <c r="D20" s="29"/>
      <c r="E20" s="505"/>
      <c r="F20" s="505"/>
      <c r="G20" s="505"/>
    </row>
    <row r="21" spans="1:10">
      <c r="A21" s="23">
        <f ca="1">RAND()</f>
        <v>0.28354519308465953</v>
      </c>
      <c r="B21" s="35">
        <v>22</v>
      </c>
      <c r="C21" s="21">
        <v>48</v>
      </c>
      <c r="D21" s="29"/>
      <c r="E21" s="505"/>
      <c r="F21" s="505"/>
      <c r="G21" s="505"/>
    </row>
    <row r="22" spans="1:10">
      <c r="A22" s="23">
        <f t="shared" ca="1" si="0"/>
        <v>0.30683558231625518</v>
      </c>
      <c r="B22" s="35">
        <v>23</v>
      </c>
      <c r="C22" s="21">
        <v>51</v>
      </c>
      <c r="D22" s="29"/>
      <c r="E22" s="505"/>
      <c r="F22" s="505"/>
      <c r="G22" s="505"/>
    </row>
    <row r="23" spans="1:10">
      <c r="A23" s="23">
        <f t="shared" ca="1" si="0"/>
        <v>0.88282312232519178</v>
      </c>
      <c r="B23" s="35">
        <v>24</v>
      </c>
      <c r="C23" s="21">
        <v>55</v>
      </c>
      <c r="D23" s="29"/>
      <c r="E23" s="505"/>
      <c r="F23" s="505"/>
      <c r="G23" s="505"/>
    </row>
    <row r="24" spans="1:10">
      <c r="A24" s="23">
        <f t="shared" ca="1" si="0"/>
        <v>0.14908926952265322</v>
      </c>
      <c r="B24" s="35">
        <v>25</v>
      </c>
      <c r="C24" s="21">
        <v>58</v>
      </c>
      <c r="D24" s="29"/>
    </row>
    <row r="25" spans="1:10">
      <c r="A25" s="23">
        <f t="shared" ca="1" si="0"/>
        <v>0.74094401026537915</v>
      </c>
      <c r="B25" s="35">
        <v>26</v>
      </c>
      <c r="C25" s="21">
        <v>60</v>
      </c>
      <c r="D25" s="29"/>
    </row>
    <row r="26" spans="1:10" ht="13.5" thickBot="1">
      <c r="A26" s="23">
        <f ca="1">RAND()</f>
        <v>0.62488702258517748</v>
      </c>
      <c r="B26" s="35">
        <v>27</v>
      </c>
      <c r="C26" s="21">
        <v>62</v>
      </c>
      <c r="D26" s="29"/>
      <c r="G26" s="507" t="s">
        <v>57</v>
      </c>
      <c r="H26" s="508"/>
      <c r="I26" s="508"/>
      <c r="J26" s="509"/>
    </row>
    <row r="27" spans="1:10" ht="15">
      <c r="A27" s="23">
        <f t="shared" ca="1" si="0"/>
        <v>0.94326962868620989</v>
      </c>
      <c r="B27" s="35">
        <v>28</v>
      </c>
      <c r="C27" s="21">
        <v>67</v>
      </c>
      <c r="D27" s="29"/>
      <c r="E27" s="267" t="s">
        <v>383</v>
      </c>
      <c r="F27" s="472" t="s">
        <v>53</v>
      </c>
      <c r="G27" s="510" t="s">
        <v>387</v>
      </c>
      <c r="H27" s="508"/>
      <c r="I27" s="508"/>
      <c r="J27" s="509"/>
    </row>
    <row r="28" spans="1:10" ht="15">
      <c r="A28" s="23">
        <f ca="1">RAND()</f>
        <v>0.65567258024228081</v>
      </c>
      <c r="B28" s="35">
        <v>29</v>
      </c>
      <c r="C28" s="21">
        <v>68</v>
      </c>
      <c r="D28" s="29"/>
      <c r="E28" s="267" t="s">
        <v>384</v>
      </c>
      <c r="F28" s="473" t="s">
        <v>58</v>
      </c>
      <c r="G28" s="500" t="s">
        <v>388</v>
      </c>
      <c r="H28" s="501"/>
      <c r="I28" s="501"/>
      <c r="J28" s="502"/>
    </row>
    <row r="29" spans="1:10" ht="15">
      <c r="A29" s="23">
        <f t="shared" ca="1" si="0"/>
        <v>0.59087070963894994</v>
      </c>
      <c r="B29" s="35">
        <v>30</v>
      </c>
      <c r="C29" s="21">
        <v>88</v>
      </c>
      <c r="D29" s="29"/>
      <c r="E29" s="267" t="s">
        <v>386</v>
      </c>
      <c r="F29" s="473" t="s">
        <v>59</v>
      </c>
      <c r="G29" s="500" t="s">
        <v>389</v>
      </c>
      <c r="H29" s="501"/>
      <c r="I29" s="501"/>
      <c r="J29" s="502"/>
    </row>
    <row r="30" spans="1:10" ht="13.5" thickBot="1">
      <c r="A30" s="23">
        <f t="shared" ca="1" si="0"/>
        <v>0.40230375921150086</v>
      </c>
      <c r="B30" s="471">
        <v>31</v>
      </c>
      <c r="C30" s="21">
        <v>63</v>
      </c>
      <c r="D30" s="29"/>
      <c r="E30" s="267" t="s">
        <v>385</v>
      </c>
      <c r="F30" s="474" t="s">
        <v>382</v>
      </c>
      <c r="G30" s="497" t="s">
        <v>390</v>
      </c>
      <c r="H30" s="498"/>
      <c r="I30" s="498"/>
      <c r="J30" s="499"/>
    </row>
    <row r="33" spans="1:6">
      <c r="A33"/>
      <c r="B33"/>
      <c r="D33"/>
      <c r="E33" s="42" t="s">
        <v>98</v>
      </c>
      <c r="F33"/>
    </row>
    <row r="34" spans="1:6">
      <c r="A34">
        <v>60.561276465305127</v>
      </c>
      <c r="B34"/>
      <c r="D34"/>
      <c r="F34"/>
    </row>
    <row r="35" spans="1:6">
      <c r="A35">
        <v>63.502200343064032</v>
      </c>
      <c r="B35"/>
      <c r="D35"/>
      <c r="E35" s="1" t="s">
        <v>99</v>
      </c>
      <c r="F35"/>
    </row>
    <row r="36" spans="1:6">
      <c r="A36">
        <v>62.637311808939558</v>
      </c>
      <c r="B36"/>
      <c r="D36"/>
      <c r="F36"/>
    </row>
    <row r="37" spans="1:6">
      <c r="A37">
        <v>62.368484501857893</v>
      </c>
      <c r="B37"/>
      <c r="D37"/>
      <c r="F37"/>
    </row>
    <row r="38" spans="1:6">
      <c r="A38">
        <v>56.722858668363187</v>
      </c>
      <c r="B38"/>
      <c r="D38"/>
      <c r="F38"/>
    </row>
    <row r="39" spans="1:6">
      <c r="A39">
        <v>66.847403710708022</v>
      </c>
      <c r="B39"/>
      <c r="D39"/>
      <c r="F39"/>
    </row>
    <row r="40" spans="1:6">
      <c r="A40">
        <v>68.062015695031732</v>
      </c>
      <c r="B40"/>
      <c r="D40"/>
      <c r="F40"/>
    </row>
    <row r="41" spans="1:6">
      <c r="A41">
        <v>64.383323357615154</v>
      </c>
      <c r="B41"/>
      <c r="D41"/>
      <c r="F41"/>
    </row>
    <row r="42" spans="1:6">
      <c r="A42">
        <v>63.100690264545847</v>
      </c>
      <c r="B42"/>
      <c r="D42"/>
      <c r="F42"/>
    </row>
    <row r="43" spans="1:6">
      <c r="A43">
        <v>61.557449422762147</v>
      </c>
      <c r="B43"/>
      <c r="D43"/>
      <c r="F43"/>
    </row>
    <row r="44" spans="1:6">
      <c r="A44">
        <v>60.220400124817388</v>
      </c>
      <c r="B44"/>
      <c r="D44"/>
      <c r="F44"/>
    </row>
    <row r="45" spans="1:6">
      <c r="A45">
        <v>62.062174644379411</v>
      </c>
      <c r="B45"/>
      <c r="D45"/>
      <c r="F45"/>
    </row>
    <row r="46" spans="1:6">
      <c r="A46">
        <v>63.407767508178949</v>
      </c>
      <c r="B46"/>
      <c r="D46"/>
      <c r="F46"/>
    </row>
    <row r="47" spans="1:6">
      <c r="A47">
        <v>62.535805379011435</v>
      </c>
      <c r="B47"/>
      <c r="D47"/>
      <c r="F47"/>
    </row>
    <row r="48" spans="1:6">
      <c r="A48">
        <v>61.459786744817393</v>
      </c>
      <c r="B48"/>
      <c r="D48"/>
      <c r="F48"/>
    </row>
    <row r="49" spans="1:6">
      <c r="A49">
        <v>64.885814632871188</v>
      </c>
      <c r="B49"/>
      <c r="D49"/>
      <c r="F49"/>
    </row>
    <row r="50" spans="1:6">
      <c r="A50">
        <v>56.093117715645349</v>
      </c>
      <c r="B50"/>
      <c r="D50"/>
      <c r="F50"/>
    </row>
    <row r="51" spans="1:6">
      <c r="A51">
        <v>58.310229329945287</v>
      </c>
      <c r="B51"/>
      <c r="D51"/>
      <c r="F51"/>
    </row>
    <row r="52" spans="1:6">
      <c r="A52">
        <v>53.307683325838298</v>
      </c>
      <c r="B52"/>
      <c r="D52"/>
      <c r="F52"/>
    </row>
    <row r="53" spans="1:6">
      <c r="A53">
        <v>63.002519406436477</v>
      </c>
      <c r="B53"/>
      <c r="D53"/>
      <c r="F53"/>
    </row>
  </sheetData>
  <mergeCells count="8">
    <mergeCell ref="G30:J30"/>
    <mergeCell ref="G29:J29"/>
    <mergeCell ref="E2:G4"/>
    <mergeCell ref="E19:G23"/>
    <mergeCell ref="H6:I12"/>
    <mergeCell ref="G26:J26"/>
    <mergeCell ref="G27:J27"/>
    <mergeCell ref="G28:J28"/>
  </mergeCells>
  <phoneticPr fontId="90" type="noConversion"/>
  <pageMargins left="0.25" right="0.25" top="0.75" bottom="0.75" header="0.3" footer="0.3"/>
  <pageSetup paperSize="9"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"/>
  <sheetViews>
    <sheetView topLeftCell="A21" workbookViewId="0">
      <selection activeCell="J14" sqref="J14"/>
    </sheetView>
  </sheetViews>
  <sheetFormatPr defaultRowHeight="12.75"/>
  <cols>
    <col min="1" max="1" width="26.140625" customWidth="1"/>
    <col min="2" max="2" width="28" customWidth="1"/>
    <col min="3" max="3" width="14" customWidth="1"/>
    <col min="4" max="4" width="26.28515625" bestFit="1" customWidth="1"/>
    <col min="5" max="5" width="16" customWidth="1"/>
    <col min="17" max="17" width="26.140625" bestFit="1" customWidth="1"/>
  </cols>
  <sheetData>
    <row r="1" spans="1:6" ht="15">
      <c r="C1" s="560"/>
      <c r="D1" s="605" t="s">
        <v>486</v>
      </c>
    </row>
    <row r="2" spans="1:6" ht="13.5" thickBot="1">
      <c r="C2" s="560"/>
      <c r="D2" s="560" t="s">
        <v>488</v>
      </c>
    </row>
    <row r="3" spans="1:6" ht="15.75" thickBot="1">
      <c r="A3" s="490" t="s">
        <v>401</v>
      </c>
      <c r="B3" s="491" t="s">
        <v>411</v>
      </c>
    </row>
    <row r="4" spans="1:6" ht="14.25">
      <c r="A4" s="483" t="s">
        <v>409</v>
      </c>
      <c r="B4" s="478" t="s">
        <v>414</v>
      </c>
      <c r="C4" s="479"/>
      <c r="D4" s="479"/>
      <c r="E4" s="477"/>
      <c r="F4" s="477"/>
    </row>
    <row r="5" spans="1:6" ht="14.25">
      <c r="A5" s="484" t="s">
        <v>398</v>
      </c>
      <c r="B5" s="478" t="s">
        <v>407</v>
      </c>
      <c r="C5" s="479"/>
      <c r="D5" s="479"/>
      <c r="E5" s="477"/>
      <c r="F5" s="477"/>
    </row>
    <row r="6" spans="1:6" ht="15" thickBot="1">
      <c r="A6" s="484" t="s">
        <v>399</v>
      </c>
      <c r="B6" s="627" t="s">
        <v>496</v>
      </c>
      <c r="C6" s="628"/>
      <c r="D6" s="628"/>
    </row>
    <row r="7" spans="1:6" ht="15">
      <c r="A7" s="484" t="s">
        <v>402</v>
      </c>
      <c r="B7" s="480" t="str">
        <f ca="1">INDEX($A$4:$A$12,RANDBETWEEN(1, 9))</f>
        <v>نعناع</v>
      </c>
    </row>
    <row r="8" spans="1:6" ht="15.75">
      <c r="A8" s="484" t="s">
        <v>400</v>
      </c>
      <c r="B8" s="481" t="str">
        <f t="shared" ref="B8:B9" ca="1" si="0">INDEX($A$4:$A$12,RANDBETWEEN(1, 9))</f>
        <v>نعناع</v>
      </c>
      <c r="C8" s="488"/>
      <c r="D8" s="488"/>
      <c r="E8" s="488" t="s">
        <v>410</v>
      </c>
    </row>
    <row r="9" spans="1:6" ht="15">
      <c r="A9" s="484" t="s">
        <v>403</v>
      </c>
      <c r="B9" s="481" t="str">
        <f t="shared" ca="1" si="0"/>
        <v xml:space="preserve">زیره </v>
      </c>
    </row>
    <row r="10" spans="1:6" ht="15.75" customHeight="1">
      <c r="A10" s="484" t="s">
        <v>404</v>
      </c>
      <c r="B10" s="481"/>
    </row>
    <row r="11" spans="1:6" ht="15" customHeight="1">
      <c r="A11" s="484" t="s">
        <v>405</v>
      </c>
      <c r="B11" s="481"/>
    </row>
    <row r="12" spans="1:6" ht="15.75" customHeight="1" thickBot="1">
      <c r="A12" s="485" t="s">
        <v>406</v>
      </c>
      <c r="B12" s="482"/>
    </row>
    <row r="13" spans="1:6" ht="15" customHeight="1"/>
    <row r="14" spans="1:6" ht="15.75" customHeight="1">
      <c r="A14" s="489"/>
      <c r="B14" s="489" t="s">
        <v>408</v>
      </c>
    </row>
    <row r="15" spans="1:6" ht="15">
      <c r="A15" s="495" t="s">
        <v>415</v>
      </c>
      <c r="B15" s="493"/>
      <c r="C15" s="477"/>
    </row>
    <row r="16" spans="1:6" ht="15">
      <c r="A16" s="495" t="s">
        <v>416</v>
      </c>
      <c r="B16" s="493"/>
      <c r="C16" s="477"/>
    </row>
    <row r="17" spans="1:8" ht="13.5" thickBot="1">
      <c r="A17" s="486">
        <f t="shared" ref="A17:B19" ca="1" si="1">RANDBETWEEN(DATE(2019,1,1),DATE(2020,1,1))</f>
        <v>43469</v>
      </c>
      <c r="B17" s="486">
        <f t="shared" ca="1" si="1"/>
        <v>43759</v>
      </c>
      <c r="D17" s="496"/>
      <c r="E17" s="511" t="s">
        <v>57</v>
      </c>
      <c r="F17" s="512"/>
      <c r="G17" s="512"/>
      <c r="H17" s="513"/>
    </row>
    <row r="18" spans="1:8" ht="15">
      <c r="A18" s="486">
        <f t="shared" ca="1" si="1"/>
        <v>43674</v>
      </c>
      <c r="B18" s="486">
        <f t="shared" ca="1" si="1"/>
        <v>43740</v>
      </c>
      <c r="D18" s="472" t="s">
        <v>53</v>
      </c>
      <c r="E18" s="510" t="s">
        <v>387</v>
      </c>
      <c r="F18" s="508"/>
      <c r="G18" s="508"/>
      <c r="H18" s="509"/>
    </row>
    <row r="19" spans="1:8" ht="15">
      <c r="A19" s="486">
        <f t="shared" ca="1" si="1"/>
        <v>43814</v>
      </c>
      <c r="B19" s="486">
        <f t="shared" ca="1" si="1"/>
        <v>43588</v>
      </c>
      <c r="D19" s="473" t="s">
        <v>58</v>
      </c>
      <c r="E19" s="500" t="s">
        <v>388</v>
      </c>
      <c r="F19" s="501"/>
      <c r="G19" s="501"/>
      <c r="H19" s="502"/>
    </row>
    <row r="20" spans="1:8" ht="15">
      <c r="A20" s="476"/>
      <c r="B20" s="476"/>
      <c r="D20" s="473" t="s">
        <v>59</v>
      </c>
      <c r="E20" s="500" t="s">
        <v>389</v>
      </c>
      <c r="F20" s="501"/>
      <c r="G20" s="501"/>
      <c r="H20" s="502"/>
    </row>
    <row r="21" spans="1:8" ht="15.75" thickBot="1">
      <c r="A21" s="492"/>
      <c r="B21" s="489" t="s">
        <v>98</v>
      </c>
      <c r="D21" s="474" t="s">
        <v>382</v>
      </c>
      <c r="E21" s="497" t="s">
        <v>390</v>
      </c>
      <c r="F21" s="498"/>
      <c r="G21" s="498"/>
      <c r="H21" s="499"/>
    </row>
    <row r="22" spans="1:8">
      <c r="A22" s="1" t="s">
        <v>99</v>
      </c>
      <c r="D22" s="476"/>
      <c r="E22" s="476"/>
    </row>
    <row r="23" spans="1:8">
      <c r="A23" s="1"/>
      <c r="D23" s="476"/>
      <c r="E23" s="476"/>
    </row>
    <row r="24" spans="1:8">
      <c r="A24" s="487" t="s">
        <v>391</v>
      </c>
      <c r="B24" s="477"/>
      <c r="C24" s="477"/>
      <c r="D24" s="476"/>
      <c r="E24" s="476"/>
    </row>
    <row r="25" spans="1:8">
      <c r="A25" s="487" t="s">
        <v>392</v>
      </c>
      <c r="B25" s="477"/>
      <c r="C25" s="477"/>
      <c r="D25" s="476"/>
      <c r="E25" s="476"/>
    </row>
    <row r="26" spans="1:8">
      <c r="A26" s="475" t="s">
        <v>393</v>
      </c>
    </row>
    <row r="27" spans="1:8">
      <c r="A27" s="475" t="s">
        <v>394</v>
      </c>
    </row>
    <row r="28" spans="1:8">
      <c r="A28" s="475" t="s">
        <v>395</v>
      </c>
    </row>
    <row r="29" spans="1:8">
      <c r="A29" s="475" t="s">
        <v>396</v>
      </c>
    </row>
    <row r="30" spans="1:8">
      <c r="A30" s="475" t="s">
        <v>397</v>
      </c>
    </row>
    <row r="32" spans="1:8" ht="15">
      <c r="A32" s="493" t="s">
        <v>412</v>
      </c>
      <c r="B32" s="493"/>
      <c r="C32" s="493"/>
      <c r="D32" s="493"/>
      <c r="E32" s="493" t="s">
        <v>413</v>
      </c>
    </row>
    <row r="33" spans="1:3">
      <c r="A33" s="494">
        <v>45.364238410596023</v>
      </c>
    </row>
    <row r="34" spans="1:3">
      <c r="A34" s="494">
        <v>13.90423291726432</v>
      </c>
      <c r="C34" s="301">
        <v>7.7191306394815911</v>
      </c>
    </row>
    <row r="35" spans="1:3">
      <c r="A35" s="494">
        <v>27.249977111117897</v>
      </c>
      <c r="C35" s="301">
        <v>8.3403860066318884</v>
      </c>
    </row>
    <row r="36" spans="1:3">
      <c r="A36" s="494">
        <v>19.544053468428601</v>
      </c>
      <c r="C36" s="301">
        <v>6.1696199685975444</v>
      </c>
    </row>
    <row r="37" spans="1:3">
      <c r="A37" s="494">
        <v>2.9633472701193275</v>
      </c>
      <c r="C37" s="301">
        <v>7.7591415851493366</v>
      </c>
    </row>
    <row r="38" spans="1:3">
      <c r="C38" s="301">
        <v>6.3605615600245073</v>
      </c>
    </row>
  </sheetData>
  <mergeCells count="5">
    <mergeCell ref="E17:H17"/>
    <mergeCell ref="E18:H18"/>
    <mergeCell ref="E19:H19"/>
    <mergeCell ref="E20:H20"/>
    <mergeCell ref="E21:H21"/>
  </mergeCells>
  <phoneticPr fontId="9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8394-3702-439C-90F8-1048EA7D86C7}">
  <dimension ref="A1:F38"/>
  <sheetViews>
    <sheetView workbookViewId="0">
      <selection activeCell="F13" sqref="F13"/>
    </sheetView>
  </sheetViews>
  <sheetFormatPr defaultRowHeight="12.75"/>
  <cols>
    <col min="1" max="1" width="11.42578125" bestFit="1" customWidth="1"/>
    <col min="2" max="2" width="11.28515625" customWidth="1"/>
    <col min="3" max="3" width="21.140625" customWidth="1"/>
    <col min="4" max="4" width="15.7109375" bestFit="1" customWidth="1"/>
    <col min="5" max="5" width="77.7109375" bestFit="1" customWidth="1"/>
    <col min="13" max="13" width="26.140625" bestFit="1" customWidth="1"/>
  </cols>
  <sheetData>
    <row r="1" spans="1:6" ht="18">
      <c r="E1" s="619" t="s">
        <v>494</v>
      </c>
    </row>
    <row r="2" spans="1:6" ht="21" thickBot="1">
      <c r="C2" s="618" t="s">
        <v>492</v>
      </c>
      <c r="D2" s="618" t="s">
        <v>493</v>
      </c>
      <c r="E2" s="620"/>
    </row>
    <row r="3" spans="1:6" ht="49.5" customHeight="1" thickBot="1">
      <c r="A3" s="608" t="s">
        <v>401</v>
      </c>
      <c r="B3" s="609" t="s">
        <v>490</v>
      </c>
      <c r="C3" s="626" t="s">
        <v>489</v>
      </c>
      <c r="D3" s="610" t="s">
        <v>489</v>
      </c>
    </row>
    <row r="4" spans="1:6" ht="15.75">
      <c r="A4" s="615" t="s">
        <v>409</v>
      </c>
      <c r="B4" s="614">
        <f ca="1">RAND()</f>
        <v>0.85580347895972053</v>
      </c>
      <c r="C4" s="622" t="str">
        <f ca="1">INDEX($A$4:$A$12,_xlfn.RANK.EQ(B4,$B$4:$B$12)+COUNTIF($B$4:B4,B4)-1,1)</f>
        <v>نعناع</v>
      </c>
      <c r="D4" s="611" t="str">
        <f ca="1">INDEX($A$4:$A$12,RANK(B4,$B$4:$B$12))</f>
        <v>نعناع</v>
      </c>
      <c r="E4" s="478" t="s">
        <v>491</v>
      </c>
      <c r="F4" s="355" t="s">
        <v>492</v>
      </c>
    </row>
    <row r="5" spans="1:6">
      <c r="A5" s="616" t="s">
        <v>398</v>
      </c>
      <c r="B5" s="612">
        <f t="shared" ref="B5:B12" ca="1" si="0">RAND()</f>
        <v>0.81392648523324973</v>
      </c>
      <c r="C5" s="622" t="str">
        <f ca="1">INDEX($A$4:$A$12,_xlfn.RANK.EQ(B5,$B$4:$B$12)+COUNTIF($B$4:B5,B5)-1,1)</f>
        <v xml:space="preserve">زیره </v>
      </c>
      <c r="D5" s="611" t="str">
        <f t="shared" ref="D5:D6" ca="1" si="1">INDEX($A$4:$A$12,RANK(B5,$B$4:$B$12))</f>
        <v xml:space="preserve">زیره </v>
      </c>
    </row>
    <row r="6" spans="1:6" ht="15.75">
      <c r="A6" s="616" t="s">
        <v>399</v>
      </c>
      <c r="B6" s="612">
        <f t="shared" ca="1" si="0"/>
        <v>0.35159916613411291</v>
      </c>
      <c r="C6" s="622" t="str">
        <f ca="1">INDEX($A$4:$A$12,_xlfn.RANK.EQ(B6,$B$4:$B$12)+COUNTIF($B$4:B6,B6)-1,1)</f>
        <v>کاسنی</v>
      </c>
      <c r="D6" s="611" t="str">
        <f t="shared" ca="1" si="1"/>
        <v>کاسنی</v>
      </c>
      <c r="E6" s="621" t="s">
        <v>495</v>
      </c>
      <c r="F6" s="355" t="s">
        <v>493</v>
      </c>
    </row>
    <row r="7" spans="1:6" ht="15">
      <c r="A7" s="616" t="s">
        <v>402</v>
      </c>
      <c r="B7" s="612">
        <f t="shared" ca="1" si="0"/>
        <v>0.21584193096283955</v>
      </c>
      <c r="C7" s="622"/>
      <c r="D7" s="623"/>
    </row>
    <row r="8" spans="1:6" ht="15.75">
      <c r="A8" s="616" t="s">
        <v>400</v>
      </c>
      <c r="B8" s="612">
        <f t="shared" ca="1" si="0"/>
        <v>0.18728183813915023</v>
      </c>
      <c r="C8" s="622"/>
      <c r="D8" s="623"/>
      <c r="E8" s="488" t="s">
        <v>410</v>
      </c>
    </row>
    <row r="9" spans="1:6" ht="15">
      <c r="A9" s="616" t="s">
        <v>403</v>
      </c>
      <c r="B9" s="612">
        <f t="shared" ca="1" si="0"/>
        <v>0.46901847331250257</v>
      </c>
      <c r="C9" s="622"/>
      <c r="D9" s="623"/>
    </row>
    <row r="10" spans="1:6" ht="15.75" customHeight="1">
      <c r="A10" s="616" t="s">
        <v>404</v>
      </c>
      <c r="B10" s="612">
        <f t="shared" ca="1" si="0"/>
        <v>0.91744163413890378</v>
      </c>
      <c r="C10" s="622"/>
      <c r="D10" s="623"/>
    </row>
    <row r="11" spans="1:6" ht="15" customHeight="1">
      <c r="A11" s="616" t="s">
        <v>405</v>
      </c>
      <c r="B11" s="612">
        <f t="shared" ca="1" si="0"/>
        <v>0.76872885925072698</v>
      </c>
      <c r="C11" s="622"/>
      <c r="D11" s="623"/>
    </row>
    <row r="12" spans="1:6" ht="15.75" customHeight="1" thickBot="1">
      <c r="A12" s="617" t="s">
        <v>406</v>
      </c>
      <c r="B12" s="613">
        <f t="shared" ca="1" si="0"/>
        <v>5.943430641340175E-3</v>
      </c>
      <c r="C12" s="624"/>
      <c r="D12" s="625"/>
    </row>
    <row r="13" spans="1:6" ht="15" customHeight="1">
      <c r="A13" s="606"/>
      <c r="C13" s="606"/>
      <c r="D13" s="606"/>
      <c r="E13" s="606"/>
    </row>
    <row r="14" spans="1:6" ht="15.75" customHeight="1">
      <c r="A14" s="606"/>
      <c r="C14" s="606"/>
      <c r="D14" s="606"/>
      <c r="E14" s="606"/>
    </row>
    <row r="15" spans="1:6">
      <c r="A15" s="606"/>
      <c r="B15" s="606"/>
      <c r="C15" s="606"/>
      <c r="D15" s="606"/>
      <c r="E15" s="606"/>
    </row>
    <row r="16" spans="1:6">
      <c r="A16" s="606"/>
      <c r="B16" s="606"/>
      <c r="C16" s="606"/>
      <c r="D16" s="606"/>
      <c r="E16" s="606"/>
    </row>
    <row r="17" spans="1:5">
      <c r="A17" s="606"/>
      <c r="B17" s="606"/>
      <c r="C17" s="606"/>
      <c r="D17" s="606"/>
      <c r="E17" s="606"/>
    </row>
    <row r="18" spans="1:5">
      <c r="A18" s="606"/>
      <c r="B18" s="606"/>
      <c r="C18" s="606"/>
      <c r="D18" s="606"/>
      <c r="E18" s="606"/>
    </row>
    <row r="19" spans="1:5">
      <c r="A19" s="606"/>
      <c r="B19" s="606"/>
      <c r="C19" s="606"/>
      <c r="D19" s="606"/>
      <c r="E19" s="606"/>
    </row>
    <row r="20" spans="1:5">
      <c r="A20" s="606"/>
      <c r="B20" s="606"/>
      <c r="C20" s="606"/>
      <c r="D20" s="606"/>
      <c r="E20" s="606"/>
    </row>
    <row r="21" spans="1:5">
      <c r="A21" s="606"/>
      <c r="B21" s="606"/>
      <c r="C21" s="606"/>
      <c r="D21" s="606"/>
      <c r="E21" s="606"/>
    </row>
    <row r="22" spans="1:5">
      <c r="A22" s="606"/>
      <c r="B22" s="606"/>
      <c r="C22" s="606"/>
      <c r="D22" s="606"/>
      <c r="E22" s="606"/>
    </row>
    <row r="23" spans="1:5">
      <c r="A23" s="606"/>
      <c r="B23" s="606"/>
      <c r="C23" s="606"/>
      <c r="D23" s="606"/>
      <c r="E23" s="606"/>
    </row>
    <row r="24" spans="1:5">
      <c r="A24" s="606"/>
      <c r="B24" s="606"/>
      <c r="C24" s="606"/>
      <c r="D24" s="606"/>
      <c r="E24" s="606"/>
    </row>
    <row r="25" spans="1:5">
      <c r="A25" s="606"/>
      <c r="B25" s="606"/>
      <c r="C25" s="606"/>
      <c r="D25" s="606"/>
      <c r="E25" s="606"/>
    </row>
    <row r="26" spans="1:5">
      <c r="A26" s="606"/>
      <c r="B26" s="606"/>
      <c r="C26" s="606"/>
      <c r="D26" s="606"/>
      <c r="E26" s="606"/>
    </row>
    <row r="27" spans="1:5">
      <c r="A27" s="606"/>
      <c r="B27" s="606"/>
      <c r="C27" s="606"/>
      <c r="D27" s="606"/>
      <c r="E27" s="606"/>
    </row>
    <row r="28" spans="1:5">
      <c r="A28" s="606"/>
      <c r="B28" s="606"/>
      <c r="C28" s="606"/>
      <c r="D28" s="606"/>
      <c r="E28" s="606"/>
    </row>
    <row r="29" spans="1:5">
      <c r="A29" s="606"/>
      <c r="B29" s="606"/>
      <c r="C29" s="606"/>
      <c r="D29" s="606"/>
      <c r="E29" s="606"/>
    </row>
    <row r="30" spans="1:5">
      <c r="A30" s="606"/>
      <c r="B30" s="606"/>
      <c r="C30" s="606"/>
      <c r="D30" s="606"/>
      <c r="E30" s="606"/>
    </row>
    <row r="31" spans="1:5">
      <c r="A31" s="606"/>
      <c r="B31" s="606"/>
      <c r="C31" s="606"/>
      <c r="D31" s="606"/>
      <c r="E31" s="606"/>
    </row>
    <row r="32" spans="1:5">
      <c r="A32" s="606"/>
      <c r="B32" s="606"/>
      <c r="C32" s="606"/>
      <c r="D32" s="606"/>
      <c r="E32" s="606"/>
    </row>
    <row r="33" spans="1:5">
      <c r="A33" s="606"/>
      <c r="B33" s="606"/>
      <c r="C33" s="606"/>
      <c r="D33" s="606"/>
      <c r="E33" s="606"/>
    </row>
    <row r="34" spans="1:5">
      <c r="A34" s="607"/>
      <c r="B34" s="607"/>
      <c r="C34" s="606"/>
      <c r="D34" s="606"/>
      <c r="E34" s="301"/>
    </row>
    <row r="35" spans="1:5">
      <c r="A35" s="494"/>
      <c r="B35" s="494"/>
      <c r="E35" s="301"/>
    </row>
    <row r="36" spans="1:5">
      <c r="A36" s="494"/>
      <c r="B36" s="494"/>
      <c r="E36" s="301"/>
    </row>
    <row r="37" spans="1:5">
      <c r="A37" s="494"/>
      <c r="B37" s="494"/>
      <c r="E37" s="301"/>
    </row>
    <row r="38" spans="1:5">
      <c r="E38" s="30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AF2DA-AD8E-4B40-B853-A81E7529E8E7}">
  <sheetPr>
    <tabColor indexed="19"/>
  </sheetPr>
  <dimension ref="A1:D5"/>
  <sheetViews>
    <sheetView zoomScale="175" workbookViewId="0">
      <selection activeCell="E12" sqref="E12"/>
    </sheetView>
  </sheetViews>
  <sheetFormatPr defaultColWidth="11.7109375" defaultRowHeight="12.75"/>
  <cols>
    <col min="1" max="16384" width="11.7109375" style="561"/>
  </cols>
  <sheetData>
    <row r="1" spans="1:4" ht="15.75">
      <c r="A1" s="603" t="s">
        <v>484</v>
      </c>
      <c r="B1" s="604" t="s">
        <v>483</v>
      </c>
      <c r="C1" s="562"/>
      <c r="D1" s="564" t="s">
        <v>485</v>
      </c>
    </row>
    <row r="2" spans="1:4" ht="13.5" thickBot="1">
      <c r="A2" s="572">
        <v>5</v>
      </c>
      <c r="B2" s="570">
        <v>8</v>
      </c>
    </row>
    <row r="3" spans="1:4">
      <c r="A3" s="602">
        <f>(A2^2+B2^3)*5+8*SQRT(2)</f>
        <v>2696.3137084989849</v>
      </c>
    </row>
    <row r="5" spans="1:4" ht="23.25">
      <c r="A5" s="601" t="s">
        <v>482</v>
      </c>
    </row>
  </sheetData>
  <pageMargins left="0.75" right="0.75" top="1" bottom="1" header="0.5" footer="0.5"/>
  <pageSetup paperSize="9" orientation="portrait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085313" r:id="rId4">
          <objectPr defaultSize="0" autoPict="0" r:id="rId5">
            <anchor moveWithCells="1" sizeWithCells="1">
              <from>
                <xdr:col>0</xdr:col>
                <xdr:colOff>104775</xdr:colOff>
                <xdr:row>7</xdr:row>
                <xdr:rowOff>28575</xdr:rowOff>
              </from>
              <to>
                <xdr:col>4</xdr:col>
                <xdr:colOff>142875</xdr:colOff>
                <xdr:row>9</xdr:row>
                <xdr:rowOff>104775</xdr:rowOff>
              </to>
            </anchor>
          </objectPr>
        </oleObject>
      </mc:Choice>
      <mc:Fallback>
        <oleObject progId="Equation.3" shapeId="308531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109"/>
  <sheetViews>
    <sheetView zoomScale="90" zoomScaleNormal="90" workbookViewId="0">
      <selection activeCell="O23" sqref="O23"/>
    </sheetView>
  </sheetViews>
  <sheetFormatPr defaultRowHeight="12.75"/>
  <cols>
    <col min="1" max="1" width="8.42578125" style="55" bestFit="1" customWidth="1"/>
    <col min="4" max="4" width="20.85546875" customWidth="1"/>
    <col min="5" max="5" width="12" bestFit="1" customWidth="1"/>
    <col min="6" max="6" width="14" customWidth="1"/>
    <col min="7" max="7" width="5.5703125" bestFit="1" customWidth="1"/>
    <col min="8" max="8" width="22.140625" customWidth="1"/>
    <col min="9" max="9" width="9.5703125" customWidth="1"/>
    <col min="18" max="18" width="19.42578125" customWidth="1"/>
  </cols>
  <sheetData>
    <row r="1" spans="1:15">
      <c r="A1" s="53"/>
      <c r="B1" s="42"/>
      <c r="C1" s="42"/>
      <c r="D1" s="42" t="s">
        <v>42</v>
      </c>
      <c r="F1" s="287" t="s">
        <v>216</v>
      </c>
    </row>
    <row r="2" spans="1:15" ht="13.5" thickBot="1">
      <c r="A2" s="43" t="s">
        <v>40</v>
      </c>
      <c r="B2" s="42"/>
      <c r="C2" s="42"/>
      <c r="D2" s="42"/>
    </row>
    <row r="3" spans="1:15">
      <c r="A3" s="54">
        <v>45.6</v>
      </c>
      <c r="E3" s="1" t="s">
        <v>88</v>
      </c>
      <c r="N3" s="46" t="s">
        <v>40</v>
      </c>
      <c r="O3" s="46"/>
    </row>
    <row r="4" spans="1:15">
      <c r="A4" s="54">
        <v>50.4</v>
      </c>
      <c r="N4" s="44"/>
      <c r="O4" s="44"/>
    </row>
    <row r="5" spans="1:15">
      <c r="A5" s="54">
        <v>50.5</v>
      </c>
      <c r="D5" s="516" t="s">
        <v>89</v>
      </c>
      <c r="E5" s="516"/>
      <c r="F5" s="47"/>
      <c r="G5" s="1" t="s">
        <v>79</v>
      </c>
      <c r="H5" s="50" t="s">
        <v>82</v>
      </c>
      <c r="J5">
        <f>1+3.322*LOG10(E22)</f>
        <v>7.741612909470267</v>
      </c>
      <c r="N5" s="44" t="s">
        <v>66</v>
      </c>
      <c r="O5" s="44">
        <v>75.397196261682211</v>
      </c>
    </row>
    <row r="6" spans="1:15" ht="19.5" customHeight="1">
      <c r="A6" s="54">
        <v>50.9</v>
      </c>
      <c r="D6" s="516"/>
      <c r="E6" s="516"/>
      <c r="F6" s="44"/>
      <c r="H6" s="51" t="s">
        <v>80</v>
      </c>
      <c r="N6" s="44" t="s">
        <v>67</v>
      </c>
      <c r="O6" s="44">
        <v>1.3190387657832858</v>
      </c>
    </row>
    <row r="7" spans="1:15" ht="13.5" thickBot="1">
      <c r="A7" s="54">
        <v>54.6</v>
      </c>
      <c r="F7" s="44"/>
      <c r="H7" s="408" t="s">
        <v>81</v>
      </c>
      <c r="J7" s="1">
        <f>ROUND(J5,0)</f>
        <v>8</v>
      </c>
      <c r="N7" s="44" t="s">
        <v>68</v>
      </c>
      <c r="O7" s="44">
        <v>73.8</v>
      </c>
    </row>
    <row r="8" spans="1:15">
      <c r="A8" s="54">
        <v>55</v>
      </c>
      <c r="D8" s="46" t="s">
        <v>65</v>
      </c>
      <c r="E8" s="46"/>
      <c r="F8" s="44"/>
      <c r="G8" s="14" t="s">
        <v>83</v>
      </c>
      <c r="H8" s="51" t="s">
        <v>85</v>
      </c>
      <c r="J8">
        <f>(E18)/J7</f>
        <v>10.55</v>
      </c>
      <c r="N8" s="44" t="s">
        <v>69</v>
      </c>
      <c r="O8" s="44">
        <v>76.900000000000006</v>
      </c>
    </row>
    <row r="9" spans="1:15">
      <c r="A9" s="54">
        <v>55.5</v>
      </c>
      <c r="D9" s="44"/>
      <c r="E9" s="44"/>
      <c r="F9" s="44"/>
      <c r="H9" s="51" t="s">
        <v>84</v>
      </c>
      <c r="J9" s="1">
        <v>10</v>
      </c>
      <c r="N9" s="44" t="s">
        <v>70</v>
      </c>
      <c r="O9" s="44">
        <v>13.644243087228514</v>
      </c>
    </row>
    <row r="10" spans="1:15">
      <c r="A10" s="54">
        <v>55.7</v>
      </c>
      <c r="D10" s="44" t="s">
        <v>66</v>
      </c>
      <c r="E10" s="44">
        <v>75.397196261682211</v>
      </c>
      <c r="F10" s="44"/>
      <c r="H10" s="52"/>
      <c r="N10" s="44" t="s">
        <v>71</v>
      </c>
      <c r="O10" s="44">
        <v>186.16536942338308</v>
      </c>
    </row>
    <row r="11" spans="1:15">
      <c r="A11" s="54">
        <v>56.8</v>
      </c>
      <c r="D11" s="44" t="s">
        <v>67</v>
      </c>
      <c r="E11" s="44">
        <v>1.3190387657832858</v>
      </c>
      <c r="F11" s="44"/>
      <c r="H11" s="514" t="s">
        <v>86</v>
      </c>
      <c r="N11" s="44" t="s">
        <v>72</v>
      </c>
      <c r="O11" s="44">
        <v>2.9127430968861643</v>
      </c>
    </row>
    <row r="12" spans="1:15" ht="24.75" customHeight="1">
      <c r="A12" s="54">
        <v>58.8</v>
      </c>
      <c r="D12" s="44" t="s">
        <v>68</v>
      </c>
      <c r="E12" s="44">
        <v>73.8</v>
      </c>
      <c r="F12" s="44"/>
      <c r="H12" s="515"/>
      <c r="N12" s="44" t="s">
        <v>73</v>
      </c>
      <c r="O12" s="44">
        <v>1.0218333477619739</v>
      </c>
    </row>
    <row r="13" spans="1:15" ht="16.5" customHeight="1">
      <c r="A13" s="54">
        <v>59</v>
      </c>
      <c r="D13" s="44" t="s">
        <v>69</v>
      </c>
      <c r="E13" s="44">
        <v>76.900000000000006</v>
      </c>
      <c r="F13" s="44"/>
      <c r="H13" s="52"/>
      <c r="N13" s="44" t="s">
        <v>74</v>
      </c>
      <c r="O13" s="44">
        <v>84.4</v>
      </c>
    </row>
    <row r="14" spans="1:15">
      <c r="A14" s="54">
        <v>59.7</v>
      </c>
      <c r="D14" s="44" t="s">
        <v>70</v>
      </c>
      <c r="E14" s="44">
        <v>13.644243087228514</v>
      </c>
      <c r="F14" s="44"/>
      <c r="H14" s="52"/>
      <c r="N14" s="44" t="s">
        <v>75</v>
      </c>
      <c r="O14" s="44">
        <v>45.6</v>
      </c>
    </row>
    <row r="15" spans="1:15" ht="45.75" thickBot="1">
      <c r="A15" s="54">
        <v>60.6</v>
      </c>
      <c r="D15" s="44" t="s">
        <v>71</v>
      </c>
      <c r="E15" s="44">
        <v>186.16536942338308</v>
      </c>
      <c r="F15" s="44"/>
      <c r="H15" s="277" t="s">
        <v>87</v>
      </c>
      <c r="N15" s="44" t="s">
        <v>76</v>
      </c>
      <c r="O15" s="44">
        <v>130</v>
      </c>
    </row>
    <row r="16" spans="1:15" ht="18" customHeight="1" thickBot="1">
      <c r="A16" s="54">
        <v>61.3</v>
      </c>
      <c r="D16" s="44" t="s">
        <v>72</v>
      </c>
      <c r="E16" s="44">
        <v>2.9127430968861643</v>
      </c>
      <c r="F16" s="44"/>
      <c r="G16" s="280" t="s">
        <v>100</v>
      </c>
      <c r="H16" s="284" t="s">
        <v>215</v>
      </c>
      <c r="I16" s="281" t="s">
        <v>91</v>
      </c>
      <c r="N16" s="44" t="s">
        <v>77</v>
      </c>
      <c r="O16" s="44">
        <v>8067.4999999999964</v>
      </c>
    </row>
    <row r="17" spans="1:15">
      <c r="A17" s="54">
        <v>63.4</v>
      </c>
      <c r="D17" s="44" t="s">
        <v>73</v>
      </c>
      <c r="E17" s="44">
        <v>1.0218333477619739</v>
      </c>
      <c r="F17" s="44"/>
      <c r="G17" s="278">
        <v>55</v>
      </c>
      <c r="H17" s="285" t="s">
        <v>90</v>
      </c>
      <c r="I17" s="282">
        <f t="array" ref="I17:I24">FREQUENCY(A3:A109,G17:G24)</f>
        <v>6</v>
      </c>
      <c r="L17">
        <f t="array" ref="L17:L24">FREQUENCY(A3:A109,G17:G24)</f>
        <v>6</v>
      </c>
      <c r="N17" s="44" t="s">
        <v>78</v>
      </c>
      <c r="O17" s="44">
        <v>107</v>
      </c>
    </row>
    <row r="18" spans="1:15" ht="13.5" thickBot="1">
      <c r="A18" s="54">
        <v>64.099999999999994</v>
      </c>
      <c r="D18" s="44" t="s">
        <v>74</v>
      </c>
      <c r="E18" s="48">
        <v>84.4</v>
      </c>
      <c r="F18" s="44"/>
      <c r="G18" s="278">
        <f t="shared" ref="G18:G23" si="0">G17+10</f>
        <v>65</v>
      </c>
      <c r="H18" s="285" t="s">
        <v>92</v>
      </c>
      <c r="I18" s="282">
        <v>12</v>
      </c>
      <c r="L18">
        <v>12</v>
      </c>
      <c r="N18" s="45" t="s">
        <v>373</v>
      </c>
      <c r="O18" s="45">
        <v>2.6151226452044862</v>
      </c>
    </row>
    <row r="19" spans="1:15">
      <c r="A19" s="54">
        <v>64.5</v>
      </c>
      <c r="D19" s="44" t="s">
        <v>75</v>
      </c>
      <c r="E19" s="48">
        <v>45.6</v>
      </c>
      <c r="F19" s="44"/>
      <c r="G19" s="278">
        <f t="shared" si="0"/>
        <v>75</v>
      </c>
      <c r="H19" s="285" t="s">
        <v>93</v>
      </c>
      <c r="I19" s="282">
        <v>41</v>
      </c>
      <c r="L19">
        <v>41</v>
      </c>
    </row>
    <row r="20" spans="1:15">
      <c r="A20" s="54">
        <v>64.8</v>
      </c>
      <c r="D20" s="44" t="s">
        <v>76</v>
      </c>
      <c r="E20" s="48">
        <v>130</v>
      </c>
      <c r="G20" s="278">
        <f t="shared" si="0"/>
        <v>85</v>
      </c>
      <c r="H20" s="285" t="s">
        <v>94</v>
      </c>
      <c r="I20" s="282">
        <v>30</v>
      </c>
      <c r="L20">
        <v>30</v>
      </c>
    </row>
    <row r="21" spans="1:15">
      <c r="A21" s="54">
        <v>65.599999999999994</v>
      </c>
      <c r="D21" s="44" t="s">
        <v>77</v>
      </c>
      <c r="E21" s="44">
        <v>8067.4999999999964</v>
      </c>
      <c r="G21" s="278">
        <f t="shared" si="0"/>
        <v>95</v>
      </c>
      <c r="H21" s="285" t="s">
        <v>95</v>
      </c>
      <c r="I21" s="282">
        <v>10</v>
      </c>
      <c r="L21">
        <v>10</v>
      </c>
    </row>
    <row r="22" spans="1:15" ht="13.5" thickBot="1">
      <c r="A22" s="54">
        <v>65.7</v>
      </c>
      <c r="D22" s="45" t="s">
        <v>78</v>
      </c>
      <c r="E22" s="49">
        <v>107</v>
      </c>
      <c r="G22" s="278">
        <f t="shared" si="0"/>
        <v>105</v>
      </c>
      <c r="H22" s="285" t="s">
        <v>96</v>
      </c>
      <c r="I22" s="282">
        <v>5</v>
      </c>
      <c r="L22">
        <v>5</v>
      </c>
    </row>
    <row r="23" spans="1:15">
      <c r="A23" s="54">
        <v>65.900000000000006</v>
      </c>
      <c r="G23" s="278">
        <f t="shared" si="0"/>
        <v>115</v>
      </c>
      <c r="H23" s="285" t="s">
        <v>97</v>
      </c>
      <c r="I23" s="282">
        <v>1</v>
      </c>
      <c r="L23">
        <v>1</v>
      </c>
    </row>
    <row r="24" spans="1:15" ht="13.5" thickBot="1">
      <c r="A24" s="54">
        <v>65.900000000000006</v>
      </c>
      <c r="G24" s="279" t="s">
        <v>101</v>
      </c>
      <c r="H24" s="286" t="s">
        <v>101</v>
      </c>
      <c r="I24" s="283">
        <v>2</v>
      </c>
      <c r="L24">
        <v>2</v>
      </c>
    </row>
    <row r="25" spans="1:15">
      <c r="A25" s="54">
        <v>66</v>
      </c>
      <c r="G25" s="14"/>
    </row>
    <row r="26" spans="1:15">
      <c r="A26" s="54">
        <v>66.3</v>
      </c>
    </row>
    <row r="27" spans="1:15" ht="15.75">
      <c r="A27" s="54">
        <v>66.3</v>
      </c>
      <c r="G27" s="266"/>
      <c r="H27" s="266"/>
      <c r="I27" s="266"/>
    </row>
    <row r="28" spans="1:15" ht="15.75">
      <c r="A28" s="54">
        <v>67.3</v>
      </c>
      <c r="G28" s="266"/>
      <c r="H28" s="266"/>
      <c r="I28" s="266"/>
    </row>
    <row r="29" spans="1:15" ht="15.75">
      <c r="A29" s="54">
        <v>67.5</v>
      </c>
      <c r="G29" s="266"/>
      <c r="H29" s="266"/>
      <c r="I29" s="266"/>
    </row>
    <row r="30" spans="1:15" ht="15.75">
      <c r="A30" s="54">
        <v>67.7</v>
      </c>
      <c r="G30" s="266"/>
      <c r="H30" s="266"/>
      <c r="I30" s="266"/>
    </row>
    <row r="31" spans="1:15" ht="15.75">
      <c r="A31" s="54">
        <v>68.099999999999994</v>
      </c>
      <c r="G31" s="266"/>
      <c r="H31" s="266"/>
      <c r="I31" s="266"/>
    </row>
    <row r="32" spans="1:15" ht="15.75">
      <c r="A32" s="54">
        <v>68.3</v>
      </c>
      <c r="G32" s="266"/>
      <c r="H32" s="266"/>
      <c r="I32" s="266"/>
    </row>
    <row r="33" spans="1:9" ht="15.75">
      <c r="A33" s="54">
        <v>68.599999999999994</v>
      </c>
      <c r="G33" s="266"/>
      <c r="H33" s="266"/>
      <c r="I33" s="266"/>
    </row>
    <row r="34" spans="1:9" ht="15.75">
      <c r="A34" s="54">
        <v>70</v>
      </c>
      <c r="G34" s="266"/>
      <c r="H34" s="266"/>
      <c r="I34" s="266"/>
    </row>
    <row r="35" spans="1:9" ht="15.75">
      <c r="A35" s="54">
        <v>70</v>
      </c>
      <c r="G35" s="266"/>
      <c r="H35" s="266"/>
      <c r="I35" s="266"/>
    </row>
    <row r="36" spans="1:9" ht="15.75">
      <c r="A36" s="54">
        <v>70</v>
      </c>
      <c r="G36" s="266"/>
      <c r="H36" s="266"/>
      <c r="I36" s="266"/>
    </row>
    <row r="37" spans="1:9" ht="15.75">
      <c r="A37" s="54">
        <v>70.5</v>
      </c>
      <c r="G37" s="266"/>
      <c r="H37" s="266"/>
      <c r="I37" s="266"/>
    </row>
    <row r="38" spans="1:9" ht="15.75">
      <c r="A38" s="54">
        <v>70.5</v>
      </c>
      <c r="G38" s="266"/>
      <c r="H38" s="266"/>
      <c r="I38" s="266"/>
    </row>
    <row r="39" spans="1:9" ht="15.75">
      <c r="A39" s="54">
        <v>71</v>
      </c>
      <c r="G39" s="266"/>
      <c r="H39" s="266"/>
      <c r="I39" s="266"/>
    </row>
    <row r="40" spans="1:9" ht="15.75">
      <c r="A40" s="54">
        <v>71</v>
      </c>
      <c r="G40" s="266"/>
      <c r="H40" s="266"/>
      <c r="I40" s="266"/>
    </row>
    <row r="41" spans="1:9" ht="15.75">
      <c r="A41" s="54">
        <v>71.400000000000006</v>
      </c>
      <c r="G41" s="266"/>
      <c r="H41" s="266"/>
      <c r="I41" s="266"/>
    </row>
    <row r="42" spans="1:9" ht="15.75">
      <c r="A42" s="54">
        <v>72</v>
      </c>
      <c r="G42" s="266"/>
      <c r="H42" s="266"/>
      <c r="I42" s="266"/>
    </row>
    <row r="43" spans="1:9" ht="15.75">
      <c r="A43" s="54">
        <v>72.2</v>
      </c>
      <c r="G43" s="266"/>
      <c r="H43" s="266"/>
      <c r="I43" s="266"/>
    </row>
    <row r="44" spans="1:9" ht="15.75">
      <c r="A44" s="54">
        <v>72.3</v>
      </c>
      <c r="G44" s="266"/>
      <c r="H44" s="266"/>
      <c r="I44" s="266"/>
    </row>
    <row r="45" spans="1:9" ht="15.75">
      <c r="A45" s="54">
        <v>72.400000000000006</v>
      </c>
      <c r="G45" s="266"/>
      <c r="H45" s="266"/>
      <c r="I45" s="266"/>
    </row>
    <row r="46" spans="1:9" ht="15.75">
      <c r="A46" s="54">
        <v>72.599999999999994</v>
      </c>
      <c r="G46" s="266"/>
      <c r="H46" s="266"/>
      <c r="I46" s="266"/>
    </row>
    <row r="47" spans="1:9" ht="15.75">
      <c r="A47" s="54">
        <v>72.7</v>
      </c>
      <c r="G47" s="266"/>
      <c r="H47" s="266"/>
      <c r="I47" s="266"/>
    </row>
    <row r="48" spans="1:9" ht="15.75">
      <c r="A48" s="54">
        <v>72.7</v>
      </c>
      <c r="G48" s="266"/>
      <c r="H48" s="266"/>
      <c r="I48" s="266"/>
    </row>
    <row r="49" spans="1:9" ht="15.75">
      <c r="A49" s="54">
        <v>72.8</v>
      </c>
      <c r="G49" s="266"/>
      <c r="H49" s="266"/>
      <c r="I49" s="266"/>
    </row>
    <row r="50" spans="1:9" ht="15.75">
      <c r="A50" s="54">
        <v>73</v>
      </c>
      <c r="G50" s="266"/>
      <c r="H50" s="266"/>
      <c r="I50" s="266"/>
    </row>
    <row r="51" spans="1:9" ht="15.75">
      <c r="A51" s="54">
        <v>73.2</v>
      </c>
      <c r="G51" s="266"/>
      <c r="H51" s="266"/>
      <c r="I51" s="266"/>
    </row>
    <row r="52" spans="1:9">
      <c r="A52" s="54">
        <v>73.3</v>
      </c>
    </row>
    <row r="53" spans="1:9">
      <c r="A53" s="54">
        <v>73.3</v>
      </c>
    </row>
    <row r="54" spans="1:9">
      <c r="A54" s="54">
        <v>73.599999999999994</v>
      </c>
    </row>
    <row r="55" spans="1:9">
      <c r="A55" s="54">
        <v>73.599999999999994</v>
      </c>
    </row>
    <row r="56" spans="1:9">
      <c r="A56" s="54">
        <v>73.8</v>
      </c>
    </row>
    <row r="57" spans="1:9">
      <c r="A57" s="54">
        <v>74</v>
      </c>
    </row>
    <row r="58" spans="1:9">
      <c r="A58" s="54">
        <v>74</v>
      </c>
    </row>
    <row r="59" spans="1:9">
      <c r="A59" s="54">
        <v>74</v>
      </c>
    </row>
    <row r="60" spans="1:9">
      <c r="A60" s="54">
        <v>74</v>
      </c>
    </row>
    <row r="61" spans="1:9">
      <c r="A61" s="54">
        <v>74.599999999999994</v>
      </c>
    </row>
    <row r="62" spans="1:9">
      <c r="A62" s="54">
        <v>76.400000000000006</v>
      </c>
    </row>
    <row r="63" spans="1:9">
      <c r="A63" s="54">
        <v>76.5</v>
      </c>
    </row>
    <row r="64" spans="1:9">
      <c r="A64" s="54">
        <v>76.5</v>
      </c>
    </row>
    <row r="65" spans="1:1">
      <c r="A65" s="54">
        <v>76.900000000000006</v>
      </c>
    </row>
    <row r="66" spans="1:1">
      <c r="A66" s="54">
        <v>76.900000000000006</v>
      </c>
    </row>
    <row r="67" spans="1:1">
      <c r="A67" s="54">
        <v>76.900000000000006</v>
      </c>
    </row>
    <row r="68" spans="1:1">
      <c r="A68" s="54">
        <v>76.900000000000006</v>
      </c>
    </row>
    <row r="69" spans="1:1">
      <c r="A69" s="54">
        <v>76.900000000000006</v>
      </c>
    </row>
    <row r="70" spans="1:1">
      <c r="A70" s="54">
        <v>76.900000000000006</v>
      </c>
    </row>
    <row r="71" spans="1:1">
      <c r="A71" s="54">
        <v>76.900000000000006</v>
      </c>
    </row>
    <row r="72" spans="1:1">
      <c r="A72" s="54">
        <v>77.400000000000006</v>
      </c>
    </row>
    <row r="73" spans="1:1">
      <c r="A73" s="54">
        <v>77.5</v>
      </c>
    </row>
    <row r="74" spans="1:1">
      <c r="A74" s="54">
        <v>78.099999999999994</v>
      </c>
    </row>
    <row r="75" spans="1:1">
      <c r="A75" s="54">
        <v>78.099999999999994</v>
      </c>
    </row>
    <row r="76" spans="1:1">
      <c r="A76" s="54">
        <v>78.2</v>
      </c>
    </row>
    <row r="77" spans="1:1">
      <c r="A77" s="54">
        <v>79.3</v>
      </c>
    </row>
    <row r="78" spans="1:1">
      <c r="A78" s="54">
        <v>79.599999999999994</v>
      </c>
    </row>
    <row r="79" spans="1:1">
      <c r="A79" s="54">
        <v>79.599999999999994</v>
      </c>
    </row>
    <row r="80" spans="1:1">
      <c r="A80" s="54">
        <v>80</v>
      </c>
    </row>
    <row r="81" spans="1:1">
      <c r="A81" s="54">
        <v>80.2</v>
      </c>
    </row>
    <row r="82" spans="1:1">
      <c r="A82" s="54">
        <v>80.5</v>
      </c>
    </row>
    <row r="83" spans="1:1">
      <c r="A83" s="54">
        <v>80.599999999999994</v>
      </c>
    </row>
    <row r="84" spans="1:1">
      <c r="A84" s="54">
        <v>80.7</v>
      </c>
    </row>
    <row r="85" spans="1:1">
      <c r="A85" s="54">
        <v>82.4</v>
      </c>
    </row>
    <row r="86" spans="1:1">
      <c r="A86" s="54">
        <v>82.6</v>
      </c>
    </row>
    <row r="87" spans="1:1">
      <c r="A87" s="54">
        <v>83</v>
      </c>
    </row>
    <row r="88" spans="1:1">
      <c r="A88" s="54">
        <v>84</v>
      </c>
    </row>
    <row r="89" spans="1:1">
      <c r="A89" s="54">
        <v>84.4</v>
      </c>
    </row>
    <row r="90" spans="1:1">
      <c r="A90" s="54">
        <v>84.6</v>
      </c>
    </row>
    <row r="91" spans="1:1">
      <c r="A91" s="54">
        <v>84.7</v>
      </c>
    </row>
    <row r="92" spans="1:1">
      <c r="A92" s="54">
        <v>85.4</v>
      </c>
    </row>
    <row r="93" spans="1:1">
      <c r="A93" s="54">
        <v>86.4</v>
      </c>
    </row>
    <row r="94" spans="1:1">
      <c r="A94" s="54">
        <v>88.2</v>
      </c>
    </row>
    <row r="95" spans="1:1">
      <c r="A95" s="54">
        <v>88.7</v>
      </c>
    </row>
    <row r="96" spans="1:1">
      <c r="A96" s="54">
        <v>89.6</v>
      </c>
    </row>
    <row r="97" spans="1:1">
      <c r="A97" s="54">
        <v>90.9</v>
      </c>
    </row>
    <row r="98" spans="1:1">
      <c r="A98" s="54">
        <v>91.9</v>
      </c>
    </row>
    <row r="99" spans="1:1">
      <c r="A99" s="54">
        <v>92.3</v>
      </c>
    </row>
    <row r="100" spans="1:1">
      <c r="A100" s="54">
        <v>92.5</v>
      </c>
    </row>
    <row r="101" spans="1:1">
      <c r="A101" s="54">
        <v>93.7</v>
      </c>
    </row>
    <row r="102" spans="1:1">
      <c r="A102" s="54">
        <v>96</v>
      </c>
    </row>
    <row r="103" spans="1:1">
      <c r="A103" s="54">
        <v>97.5</v>
      </c>
    </row>
    <row r="104" spans="1:1">
      <c r="A104" s="54">
        <v>99.6</v>
      </c>
    </row>
    <row r="105" spans="1:1">
      <c r="A105" s="54">
        <v>100</v>
      </c>
    </row>
    <row r="106" spans="1:1">
      <c r="A106" s="54">
        <v>100</v>
      </c>
    </row>
    <row r="107" spans="1:1">
      <c r="A107" s="54">
        <v>109</v>
      </c>
    </row>
    <row r="108" spans="1:1">
      <c r="A108" s="54">
        <v>123.7</v>
      </c>
    </row>
    <row r="109" spans="1:1">
      <c r="A109" s="54">
        <v>130</v>
      </c>
    </row>
  </sheetData>
  <mergeCells count="2">
    <mergeCell ref="H11:H12"/>
    <mergeCell ref="D5:E6"/>
  </mergeCells>
  <pageMargins left="0.25" right="0.25" top="0.75" bottom="0.75" header="0.3" footer="0.3"/>
  <pageSetup scale="7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26"/>
  <sheetViews>
    <sheetView workbookViewId="0">
      <selection activeCell="J36" sqref="J36"/>
    </sheetView>
  </sheetViews>
  <sheetFormatPr defaultRowHeight="12.75"/>
  <cols>
    <col min="1" max="1" width="16.140625" bestFit="1" customWidth="1"/>
    <col min="2" max="2" width="7" customWidth="1"/>
    <col min="3" max="3" width="7.5703125" customWidth="1"/>
    <col min="4" max="4" width="10.5703125" bestFit="1" customWidth="1"/>
    <col min="6" max="6" width="21.140625" bestFit="1" customWidth="1"/>
    <col min="7" max="7" width="12" customWidth="1"/>
    <col min="13" max="13" width="21.140625" customWidth="1"/>
    <col min="14" max="14" width="12" customWidth="1"/>
  </cols>
  <sheetData>
    <row r="2" spans="1:14" ht="29.25" customHeight="1">
      <c r="A2" s="1" t="s">
        <v>10</v>
      </c>
      <c r="B2" s="1" t="s">
        <v>11</v>
      </c>
      <c r="F2" s="398" t="s">
        <v>16</v>
      </c>
      <c r="G2" s="401"/>
      <c r="M2" s="398" t="s">
        <v>16</v>
      </c>
      <c r="N2" s="401"/>
    </row>
    <row r="3" spans="1:14">
      <c r="A3">
        <v>103</v>
      </c>
      <c r="B3" t="s">
        <v>12</v>
      </c>
      <c r="C3">
        <v>85</v>
      </c>
      <c r="D3" s="1">
        <f t="shared" ref="D3:D9" si="0">FREQUENCY(A3:A22,C3:C9)</f>
        <v>0</v>
      </c>
      <c r="F3" s="398" t="s">
        <v>11</v>
      </c>
      <c r="G3" s="401" t="s">
        <v>14</v>
      </c>
      <c r="M3" s="398" t="s">
        <v>11</v>
      </c>
      <c r="N3" s="401" t="s">
        <v>14</v>
      </c>
    </row>
    <row r="4" spans="1:14">
      <c r="A4">
        <v>133</v>
      </c>
      <c r="B4" t="s">
        <v>12</v>
      </c>
      <c r="C4">
        <v>95</v>
      </c>
      <c r="D4" s="1">
        <f t="shared" si="0"/>
        <v>3</v>
      </c>
      <c r="F4" s="397" t="s">
        <v>12</v>
      </c>
      <c r="G4" s="402">
        <v>114.66666666666667</v>
      </c>
      <c r="M4" s="397" t="s">
        <v>13</v>
      </c>
      <c r="N4" s="402">
        <v>110.375</v>
      </c>
    </row>
    <row r="5" spans="1:14">
      <c r="A5">
        <v>130</v>
      </c>
      <c r="B5" t="s">
        <v>13</v>
      </c>
      <c r="C5">
        <v>105</v>
      </c>
      <c r="D5" s="1">
        <f t="shared" si="0"/>
        <v>6</v>
      </c>
      <c r="F5" s="399" t="s">
        <v>13</v>
      </c>
      <c r="G5" s="403">
        <v>110.375</v>
      </c>
      <c r="M5" s="399" t="s">
        <v>12</v>
      </c>
      <c r="N5" s="403">
        <v>114.66666666666667</v>
      </c>
    </row>
    <row r="6" spans="1:14">
      <c r="A6">
        <v>130</v>
      </c>
      <c r="B6" t="s">
        <v>12</v>
      </c>
      <c r="C6">
        <v>115</v>
      </c>
      <c r="D6" s="1">
        <f t="shared" si="0"/>
        <v>11</v>
      </c>
      <c r="F6" s="400" t="s">
        <v>15</v>
      </c>
      <c r="G6" s="404">
        <v>112.95</v>
      </c>
      <c r="M6" s="400" t="s">
        <v>15</v>
      </c>
      <c r="N6" s="404">
        <v>112.95</v>
      </c>
    </row>
    <row r="7" spans="1:14">
      <c r="A7">
        <v>117</v>
      </c>
      <c r="B7" t="s">
        <v>12</v>
      </c>
      <c r="C7">
        <v>125</v>
      </c>
      <c r="D7" s="1">
        <f t="shared" si="0"/>
        <v>14</v>
      </c>
    </row>
    <row r="8" spans="1:14">
      <c r="A8">
        <v>112</v>
      </c>
      <c r="B8" t="s">
        <v>13</v>
      </c>
      <c r="C8">
        <v>135</v>
      </c>
      <c r="D8" s="1">
        <f t="shared" si="0"/>
        <v>14</v>
      </c>
    </row>
    <row r="9" spans="1:14">
      <c r="A9">
        <v>113</v>
      </c>
      <c r="B9" t="s">
        <v>13</v>
      </c>
      <c r="C9">
        <v>145</v>
      </c>
      <c r="D9" s="1">
        <f t="shared" si="0"/>
        <v>14</v>
      </c>
    </row>
    <row r="10" spans="1:14">
      <c r="A10">
        <v>108</v>
      </c>
      <c r="B10" t="s">
        <v>13</v>
      </c>
    </row>
    <row r="11" spans="1:14">
      <c r="A11">
        <v>92</v>
      </c>
      <c r="B11" t="s">
        <v>12</v>
      </c>
    </row>
    <row r="12" spans="1:14">
      <c r="A12">
        <v>132</v>
      </c>
      <c r="B12" t="s">
        <v>12</v>
      </c>
    </row>
    <row r="13" spans="1:14">
      <c r="A13">
        <v>110</v>
      </c>
      <c r="B13" t="s">
        <v>12</v>
      </c>
    </row>
    <row r="14" spans="1:14">
      <c r="A14">
        <v>91</v>
      </c>
      <c r="B14" t="s">
        <v>13</v>
      </c>
    </row>
    <row r="15" spans="1:14">
      <c r="A15">
        <v>105</v>
      </c>
      <c r="B15" t="s">
        <v>13</v>
      </c>
    </row>
    <row r="16" spans="1:14">
      <c r="A16">
        <v>105</v>
      </c>
      <c r="B16" t="s">
        <v>13</v>
      </c>
    </row>
    <row r="17" spans="1:8">
      <c r="A17">
        <v>111</v>
      </c>
      <c r="B17" t="s">
        <v>12</v>
      </c>
    </row>
    <row r="18" spans="1:8">
      <c r="A18">
        <v>98</v>
      </c>
      <c r="B18" t="s">
        <v>12</v>
      </c>
    </row>
    <row r="19" spans="1:8">
      <c r="A19">
        <v>120</v>
      </c>
      <c r="B19" t="s">
        <v>12</v>
      </c>
    </row>
    <row r="20" spans="1:8">
      <c r="A20">
        <v>141</v>
      </c>
      <c r="B20" t="s">
        <v>12</v>
      </c>
    </row>
    <row r="21" spans="1:8">
      <c r="A21">
        <v>119</v>
      </c>
      <c r="B21" t="s">
        <v>13</v>
      </c>
    </row>
    <row r="22" spans="1:8">
      <c r="A22">
        <v>89</v>
      </c>
      <c r="B22" t="s">
        <v>12</v>
      </c>
    </row>
    <row r="23" spans="1:8">
      <c r="E23" s="41"/>
      <c r="F23" s="41"/>
      <c r="G23" s="41"/>
      <c r="H23" s="40" t="s">
        <v>61</v>
      </c>
    </row>
    <row r="24" spans="1:8">
      <c r="E24" s="41"/>
      <c r="F24" s="41"/>
      <c r="G24" s="41"/>
      <c r="H24" s="40" t="s">
        <v>62</v>
      </c>
    </row>
    <row r="25" spans="1:8">
      <c r="E25" s="41"/>
      <c r="F25" s="41"/>
      <c r="G25" s="41"/>
      <c r="H25" s="40" t="s">
        <v>63</v>
      </c>
    </row>
    <row r="26" spans="1:8">
      <c r="E26" s="41"/>
      <c r="F26" s="41"/>
      <c r="G26" s="41"/>
      <c r="H26" s="40" t="s">
        <v>64</v>
      </c>
    </row>
  </sheetData>
  <pageMargins left="0.7" right="0.7" top="0.75" bottom="0.75" header="0.3" footer="0.3"/>
  <pageSetup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Copy_ Cut</vt:lpstr>
      <vt:lpstr>Custom</vt:lpstr>
      <vt:lpstr>Graph-Raining</vt:lpstr>
      <vt:lpstr>1-Rand</vt:lpstr>
      <vt:lpstr>2-Rand</vt:lpstr>
      <vt:lpstr>3-Rand</vt:lpstr>
      <vt:lpstr>Formula</vt:lpstr>
      <vt:lpstr>FreqTable</vt:lpstr>
      <vt:lpstr>PivotTable</vt:lpstr>
      <vt:lpstr>Bees &amp; Spider</vt:lpstr>
      <vt:lpstr>STD Curve</vt:lpstr>
      <vt:lpstr>Box Plot</vt:lpstr>
      <vt:lpstr>t-Test</vt:lpstr>
      <vt:lpstr>ANOVA</vt:lpstr>
      <vt:lpstr>Normal-Graph</vt:lpstr>
      <vt:lpstr>4-TXT_Numeral</vt:lpstr>
      <vt:lpstr>6-Skew</vt:lpstr>
      <vt:lpstr>7-Scatter</vt:lpstr>
      <vt:lpstr>8-Binomial</vt:lpstr>
      <vt:lpstr>9-Poisson</vt:lpstr>
      <vt:lpstr>10-Normal</vt:lpstr>
      <vt:lpstr>11-t-Student</vt:lpstr>
      <vt:lpstr>Probit</vt:lpstr>
      <vt:lpstr>% vs Probit</vt:lpstr>
      <vt:lpstr>ANOVA-PROBIT</vt:lpstr>
      <vt:lpstr>ttt</vt:lpstr>
      <vt:lpstr>salt-germ</vt:lpstr>
      <vt:lpstr>Chicken_CR_Raw</vt:lpstr>
      <vt:lpstr>Chicken_CR</vt:lpstr>
      <vt:lpstr>2-15</vt:lpstr>
      <vt:lpstr>2-14</vt:lpstr>
      <vt:lpstr>% vs Probit (2)</vt:lpstr>
    </vt:vector>
  </TitlesOfParts>
  <Company>STTU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mr.vaezi</dc:creator>
  <cp:lastModifiedBy>Dr M.R. Vaezi_K</cp:lastModifiedBy>
  <cp:lastPrinted>2018-01-27T15:47:44Z</cp:lastPrinted>
  <dcterms:created xsi:type="dcterms:W3CDTF">2011-10-31T06:26:23Z</dcterms:created>
  <dcterms:modified xsi:type="dcterms:W3CDTF">2022-11-16T20:29:01Z</dcterms:modified>
</cp:coreProperties>
</file>